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BAJO\2021\EEFF\"/>
    </mc:Choice>
  </mc:AlternateContent>
  <bookViews>
    <workbookView xWindow="0" yWindow="0" windowWidth="24000" windowHeight="8730" activeTab="2"/>
  </bookViews>
  <sheets>
    <sheet name="ESF OCT 2021" sheetId="1" r:id="rId1"/>
    <sheet name="ERI OCT 2021" sheetId="2" r:id="rId2"/>
    <sheet name="Notas OCT 2021"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[2]ACTSOS1!#REF!</definedName>
    <definedName name="__act2" localSheetId="2" hidden="1">[2]ACTSOS1!#REF!</definedName>
    <definedName name="__act2" hidden="1">[2]ACTSOS1!#REF!</definedName>
    <definedName name="_act2" localSheetId="0" hidden="1">[3]ACTSOS1!#REF!</definedName>
    <definedName name="_act2" localSheetId="2" hidden="1">[3]ACTSOS1!#REF!</definedName>
    <definedName name="_act2" hidden="1">[3]ACTSOS1!#REF!</definedName>
    <definedName name="_Fill" localSheetId="0" hidden="1">[4]ACTSOS1!#REF!</definedName>
    <definedName name="_Fill" localSheetId="2" hidden="1">[4]ACTSOS1!#REF!</definedName>
    <definedName name="_Fill" hidden="1">[4]ACTSOS1!#REF!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[2]ACTSOS1!#REF!</definedName>
    <definedName name="AFI" localSheetId="2" hidden="1">[2]ACTSOS1!#REF!</definedName>
    <definedName name="AFI" hidden="1">[2]ACTSOS1!#REF!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[2]ACTSOS1!#REF!</definedName>
    <definedName name="johaa" localSheetId="2" hidden="1">[2]ACTSOS1!#REF!</definedName>
    <definedName name="johaa" hidden="1">[2]ACTSOS1!#REF!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[2]ACTSOS1!#REF!</definedName>
    <definedName name="K" localSheetId="2" hidden="1">[2]ACTSOS1!#REF!</definedName>
    <definedName name="K" hidden="1">[2]ACTSOS1!#REF!</definedName>
    <definedName name="L" localSheetId="0" hidden="1">[3]ACTSOS1!#REF!</definedName>
    <definedName name="L" localSheetId="2" hidden="1">[3]ACTSOS1!#REF!</definedName>
    <definedName name="L" hidden="1">[3]ACTSOS1!#REF!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[2]ACTSOS1!#REF!</definedName>
    <definedName name="MMM" localSheetId="2" hidden="1">[2]ACTSOS1!#REF!</definedName>
    <definedName name="MMM" hidden="1">[2]ACTSOS1!#REF!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[4]ACTSOS1!#REF!</definedName>
    <definedName name="pos" localSheetId="2" hidden="1">[4]ACTSOS1!#REF!</definedName>
    <definedName name="pos" hidden="1">[4]ACTSOS1!#REF!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[2]ACTSOS1!#REF!</definedName>
    <definedName name="q" localSheetId="2" hidden="1">[2]ACTSOS1!#REF!</definedName>
    <definedName name="q" hidden="1">[2]ACTSOS1!#REF!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[4]ACTSOS1!#REF!</definedName>
    <definedName name="S" localSheetId="2">[4]ACTSOS1!#REF!</definedName>
    <definedName name="S">[4]ACTSOS1!#REF!</definedName>
    <definedName name="salario" localSheetId="0">#REF!</definedName>
    <definedName name="salario" localSheetId="2">#REF!</definedName>
    <definedName name="salario">#REF!</definedName>
    <definedName name="SE" localSheetId="0" hidden="1">[4]ACTSOS1!#REF!</definedName>
    <definedName name="SE" localSheetId="2" hidden="1">[4]ACTSOS1!#REF!</definedName>
    <definedName name="SE" hidden="1">[4]ACTSOS1!#REF!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[2]ACTSOS1!#REF!</definedName>
    <definedName name="wssss" localSheetId="2" hidden="1">[2]ACTSOS1!#REF!</definedName>
    <definedName name="wssss" hidden="1">[2]ACTSOS1!#REF!</definedName>
    <definedName name="YYYYYYYYYYYYYY" localSheetId="0" hidden="1">[2]ACTSOS1!#REF!</definedName>
    <definedName name="YYYYYYYYYYYYYY" localSheetId="2" hidden="1">[2]ACTSOS1!#REF!</definedName>
    <definedName name="YYYYYYYYYYYYYY" hidden="1">[2]ACTSOS1!#REF!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9" i="2" l="1"/>
  <c r="F79" i="2"/>
  <c r="H79" i="2" s="1"/>
  <c r="J79" i="2" s="1"/>
  <c r="G78" i="2"/>
  <c r="H78" i="2" s="1"/>
  <c r="J78" i="2" s="1"/>
  <c r="G77" i="2"/>
  <c r="G80" i="2" s="1"/>
  <c r="F77" i="2"/>
  <c r="H77" i="2" s="1"/>
  <c r="J77" i="2" s="1"/>
  <c r="G73" i="2"/>
  <c r="F73" i="2"/>
  <c r="H73" i="2" s="1"/>
  <c r="J73" i="2" s="1"/>
  <c r="G72" i="2"/>
  <c r="F72" i="2"/>
  <c r="H72" i="2" s="1"/>
  <c r="J72" i="2" s="1"/>
  <c r="G71" i="2"/>
  <c r="G74" i="2" s="1"/>
  <c r="F71" i="2"/>
  <c r="H71" i="2" s="1"/>
  <c r="G67" i="2"/>
  <c r="F67" i="2"/>
  <c r="H67" i="2" s="1"/>
  <c r="J67" i="2" s="1"/>
  <c r="G66" i="2"/>
  <c r="F66" i="2"/>
  <c r="H66" i="2" s="1"/>
  <c r="J66" i="2" s="1"/>
  <c r="G65" i="2"/>
  <c r="F65" i="2"/>
  <c r="H65" i="2" s="1"/>
  <c r="J65" i="2" s="1"/>
  <c r="G64" i="2"/>
  <c r="F64" i="2"/>
  <c r="H64" i="2" s="1"/>
  <c r="J64" i="2" s="1"/>
  <c r="G63" i="2"/>
  <c r="F63" i="2"/>
  <c r="H63" i="2" s="1"/>
  <c r="J63" i="2" s="1"/>
  <c r="G62" i="2"/>
  <c r="F62" i="2"/>
  <c r="H62" i="2" s="1"/>
  <c r="J62" i="2" s="1"/>
  <c r="G61" i="2"/>
  <c r="F61" i="2"/>
  <c r="H61" i="2" s="1"/>
  <c r="J61" i="2" s="1"/>
  <c r="G60" i="2"/>
  <c r="F60" i="2"/>
  <c r="H60" i="2" s="1"/>
  <c r="J60" i="2" s="1"/>
  <c r="G59" i="2"/>
  <c r="F59" i="2"/>
  <c r="H59" i="2" s="1"/>
  <c r="J59" i="2" s="1"/>
  <c r="G58" i="2"/>
  <c r="F58" i="2"/>
  <c r="H58" i="2" s="1"/>
  <c r="J58" i="2" s="1"/>
  <c r="G57" i="2"/>
  <c r="F57" i="2"/>
  <c r="H57" i="2" s="1"/>
  <c r="J57" i="2" s="1"/>
  <c r="G56" i="2"/>
  <c r="G68" i="2" s="1"/>
  <c r="F56" i="2"/>
  <c r="H56" i="2" s="1"/>
  <c r="J56" i="2" s="1"/>
  <c r="G52" i="2"/>
  <c r="F52" i="2"/>
  <c r="H52" i="2" s="1"/>
  <c r="J52" i="2" s="1"/>
  <c r="G51" i="2"/>
  <c r="G53" i="2" s="1"/>
  <c r="F51" i="2"/>
  <c r="H51" i="2" s="1"/>
  <c r="J51" i="2" s="1"/>
  <c r="G42" i="2"/>
  <c r="F42" i="2"/>
  <c r="H42" i="2" s="1"/>
  <c r="J42" i="2" s="1"/>
  <c r="G41" i="2"/>
  <c r="F41" i="2"/>
  <c r="H41" i="2" s="1"/>
  <c r="J41" i="2" s="1"/>
  <c r="G35" i="2"/>
  <c r="F35" i="2"/>
  <c r="H35" i="2" s="1"/>
  <c r="J35" i="2" s="1"/>
  <c r="G33" i="2"/>
  <c r="F33" i="2"/>
  <c r="H33" i="2" s="1"/>
  <c r="J33" i="2" s="1"/>
  <c r="G32" i="2"/>
  <c r="F32" i="2"/>
  <c r="H32" i="2" s="1"/>
  <c r="J32" i="2" s="1"/>
  <c r="H31" i="2"/>
  <c r="F31" i="2"/>
  <c r="H27" i="2"/>
  <c r="J27" i="2" s="1"/>
  <c r="G27" i="2"/>
  <c r="F27" i="2"/>
  <c r="H26" i="2"/>
  <c r="J26" i="2" s="1"/>
  <c r="G26" i="2"/>
  <c r="G28" i="2" s="1"/>
  <c r="F26" i="2"/>
  <c r="F28" i="2" s="1"/>
  <c r="H22" i="2"/>
  <c r="J22" i="2" s="1"/>
  <c r="G22" i="2"/>
  <c r="G23" i="2" s="1"/>
  <c r="F22" i="2"/>
  <c r="F23" i="2" s="1"/>
  <c r="H21" i="2"/>
  <c r="J21" i="2" s="1"/>
  <c r="G21" i="2"/>
  <c r="F21" i="2"/>
  <c r="H17" i="2"/>
  <c r="J17" i="2" s="1"/>
  <c r="G17" i="2"/>
  <c r="F17" i="2"/>
  <c r="H16" i="2"/>
  <c r="J16" i="2" s="1"/>
  <c r="G16" i="2"/>
  <c r="F16" i="2"/>
  <c r="H15" i="2"/>
  <c r="J15" i="2" s="1"/>
  <c r="G15" i="2"/>
  <c r="G18" i="2" s="1"/>
  <c r="F15" i="2"/>
  <c r="F18" i="2" s="1"/>
  <c r="K47" i="1"/>
  <c r="M47" i="1" s="1"/>
  <c r="I47" i="1"/>
  <c r="G47" i="1"/>
  <c r="K46" i="1"/>
  <c r="M46" i="1" s="1"/>
  <c r="I46" i="1"/>
  <c r="G46" i="1"/>
  <c r="K40" i="1"/>
  <c r="M40" i="1" s="1"/>
  <c r="I40" i="1"/>
  <c r="G40" i="1"/>
  <c r="K39" i="1"/>
  <c r="M39" i="1" s="1"/>
  <c r="I39" i="1"/>
  <c r="G39" i="1"/>
  <c r="K34" i="1"/>
  <c r="M34" i="1" s="1"/>
  <c r="I34" i="1"/>
  <c r="I35" i="1" s="1"/>
  <c r="G34" i="1"/>
  <c r="G35" i="1" s="1"/>
  <c r="K30" i="1"/>
  <c r="M30" i="1" s="1"/>
  <c r="I30" i="1"/>
  <c r="G30" i="1"/>
  <c r="K29" i="1"/>
  <c r="M29" i="1" s="1"/>
  <c r="I29" i="1"/>
  <c r="G29" i="1"/>
  <c r="K28" i="1"/>
  <c r="M28" i="1" s="1"/>
  <c r="I28" i="1"/>
  <c r="I31" i="1" s="1"/>
  <c r="G28" i="1"/>
  <c r="G31" i="1" s="1"/>
  <c r="K20" i="1"/>
  <c r="M20" i="1" s="1"/>
  <c r="I20" i="1"/>
  <c r="G20" i="1"/>
  <c r="I19" i="1"/>
  <c r="I21" i="1" s="1"/>
  <c r="G19" i="1"/>
  <c r="G21" i="1" s="1"/>
  <c r="K21" i="1" s="1"/>
  <c r="M21" i="1" s="1"/>
  <c r="I15" i="1"/>
  <c r="G15" i="1"/>
  <c r="K15" i="1" s="1"/>
  <c r="M15" i="1" s="1"/>
  <c r="K14" i="1"/>
  <c r="M14" i="1" s="1"/>
  <c r="I14" i="1"/>
  <c r="G14" i="1"/>
  <c r="K13" i="1"/>
  <c r="M13" i="1" s="1"/>
  <c r="I12" i="1"/>
  <c r="G12" i="1"/>
  <c r="K12" i="1" s="1"/>
  <c r="M12" i="1" s="1"/>
  <c r="I11" i="1"/>
  <c r="I16" i="1" s="1"/>
  <c r="I22" i="1" s="1"/>
  <c r="G11" i="1"/>
  <c r="G16" i="1" s="1"/>
  <c r="F37" i="2" l="1"/>
  <c r="H28" i="2"/>
  <c r="J28" i="2" s="1"/>
  <c r="G36" i="1"/>
  <c r="K36" i="1" s="1"/>
  <c r="M36" i="1" s="1"/>
  <c r="K31" i="1"/>
  <c r="M31" i="1" s="1"/>
  <c r="H18" i="2"/>
  <c r="J18" i="2" s="1"/>
  <c r="G37" i="2"/>
  <c r="G54" i="2" s="1"/>
  <c r="G83" i="2" s="1"/>
  <c r="I41" i="1" s="1"/>
  <c r="I42" i="1" s="1"/>
  <c r="I44" i="1" s="1"/>
  <c r="K16" i="1"/>
  <c r="M16" i="1" s="1"/>
  <c r="G22" i="1"/>
  <c r="K22" i="1" s="1"/>
  <c r="M22" i="1" s="1"/>
  <c r="I36" i="1"/>
  <c r="K35" i="1"/>
  <c r="M35" i="1" s="1"/>
  <c r="H23" i="2"/>
  <c r="J23" i="2" s="1"/>
  <c r="H74" i="2"/>
  <c r="J74" i="2" s="1"/>
  <c r="J71" i="2"/>
  <c r="F80" i="2"/>
  <c r="H80" i="2" s="1"/>
  <c r="J80" i="2" s="1"/>
  <c r="K19" i="1"/>
  <c r="M19" i="1" s="1"/>
  <c r="F53" i="2"/>
  <c r="H53" i="2" s="1"/>
  <c r="J53" i="2" s="1"/>
  <c r="F68" i="2"/>
  <c r="H68" i="2" s="1"/>
  <c r="J68" i="2" s="1"/>
  <c r="F74" i="2"/>
  <c r="K11" i="1"/>
  <c r="M11" i="1" s="1"/>
  <c r="H37" i="2" l="1"/>
  <c r="J37" i="2" s="1"/>
  <c r="F54" i="2"/>
  <c r="H54" i="2" l="1"/>
  <c r="J54" i="2" s="1"/>
  <c r="F83" i="2"/>
  <c r="H83" i="2" l="1"/>
  <c r="J83" i="2" s="1"/>
  <c r="G41" i="1"/>
  <c r="K41" i="1" l="1"/>
  <c r="M41" i="1" s="1"/>
  <c r="G42" i="1"/>
  <c r="G44" i="1" l="1"/>
  <c r="K44" i="1" s="1"/>
  <c r="M44" i="1" s="1"/>
  <c r="K42" i="1"/>
  <c r="M42" i="1" s="1"/>
</calcChain>
</file>

<file path=xl/sharedStrings.xml><?xml version="1.0" encoding="utf-8"?>
<sst xmlns="http://schemas.openxmlformats.org/spreadsheetml/2006/main" count="109" uniqueCount="87">
  <si>
    <t>CORPORACIÓN AUTÓNOMA REGIONAL DEL MAGDALENA</t>
  </si>
  <si>
    <t>ESTADO DE SITUACIÓN FINANCIERA INDIVIDUAL</t>
  </si>
  <si>
    <t>A 31 DE OCTUBRE DE 2021</t>
  </si>
  <si>
    <t>(cifras en pesos colombianos)</t>
  </si>
  <si>
    <t>ACTIVO</t>
  </si>
  <si>
    <t>NOTAS</t>
  </si>
  <si>
    <t>octubre  2021</t>
  </si>
  <si>
    <t>octubre 2020</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</si>
  <si>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</si>
  <si>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</si>
  <si>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</si>
  <si>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</si>
  <si>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</si>
  <si>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</si>
  <si>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</si>
  <si>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</si>
  <si>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</si>
  <si>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</si>
  <si>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</si>
  <si>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</si>
  <si>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</si>
  <si>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</si>
  <si>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</si>
  <si>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</si>
  <si>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ORIGINAL FIRMADO</t>
  </si>
  <si>
    <t>CARLOS FRANCISCO DIAZ GRANADOS MARTINEZ</t>
  </si>
  <si>
    <t>LILIBETH TOVAR JIMENO</t>
  </si>
  <si>
    <t>YESSICA CASTRO PEDROZO</t>
  </si>
  <si>
    <t>Director General</t>
  </si>
  <si>
    <t>Contador</t>
  </si>
  <si>
    <t>Revisor Fiscal</t>
  </si>
  <si>
    <t>TP-136387-T</t>
  </si>
  <si>
    <t>TP 190531-T</t>
  </si>
  <si>
    <t>CORPORACIÓN AUTONOMA REGIONAL DEL MAGDALENA</t>
  </si>
  <si>
    <t>ESTADO DE RESULTADOS INDIVIDUAL</t>
  </si>
  <si>
    <t>DEL 1RO DE ENERO AL 31 DE OCTUBRE DEL 2021</t>
  </si>
  <si>
    <t>Notas</t>
  </si>
  <si>
    <t>octubre 2021</t>
  </si>
  <si>
    <t>INGRESOS DE TRANSACCIONES SIN CONTRAPRESTACIÓN</t>
  </si>
  <si>
    <t>CONTRIBUCIONES TASAS E INGRESOS NO TRIBUTARIOS</t>
  </si>
  <si>
    <t>TASAS</t>
  </si>
  <si>
    <t>TOTAL INGRESOS POR TASAS</t>
  </si>
  <si>
    <t>LICENCIAS</t>
  </si>
  <si>
    <t>TOTAL INGRESOS POR LICENCIAS Y EVALUACIONES</t>
  </si>
  <si>
    <t>SOBRETASA AMBIENTAL AL IMPUESTO PREDIAL</t>
  </si>
  <si>
    <t>TOTAL INGRESOS SOBRETASA AMBIENTAL AL IMPUESTO PREDIAL</t>
  </si>
  <si>
    <t>OTRAS CONSTRIBUCIONES, TASAS E INGRESOS NO TRIBUTARIOS</t>
  </si>
  <si>
    <t>TOTAL CONTRIBUCIONES</t>
  </si>
  <si>
    <t>1,6</t>
  </si>
  <si>
    <t>TOTAL CONTRIBUCIONES, TASAS E INGRESOS NO TRIBUTARIOS</t>
  </si>
  <si>
    <t>TRANSFERENCIAS Y SUBVENCIONES</t>
  </si>
  <si>
    <t>TOTAL TRANSFERENCIAS Y SUBVENCIONES</t>
  </si>
  <si>
    <t>OPERACIONES INTERINSTITUCIONALES</t>
  </si>
  <si>
    <t>TOTAL OPERACIONES INTERINSTITUCIONALES</t>
  </si>
  <si>
    <t>TOTAL INGRESOS DE TRANSACCIONES SIN CONTRAPRESTACIÓN</t>
  </si>
  <si>
    <t>TOTAL GASTOS OPERACIONALES</t>
  </si>
  <si>
    <t>OTROS INGRESOS</t>
  </si>
  <si>
    <t>TOTAL OTROS INGRESOS</t>
  </si>
  <si>
    <t>OTROS GASTOS</t>
  </si>
  <si>
    <t>Financieros</t>
  </si>
  <si>
    <t>TOTAL OTROS GASTOS</t>
  </si>
  <si>
    <t>RESULTADO DEL PERÍODO</t>
  </si>
  <si>
    <t>1,11</t>
  </si>
  <si>
    <t xml:space="preserve">NOTAS A LOS ESTADOS FINANCIEROS MENSUALES </t>
  </si>
  <si>
    <t>VARIACIONES SIGNIFICATIVAS DE LAS CIFRAS FINANCIERAS</t>
  </si>
  <si>
    <t>OCTUBRE 2021</t>
  </si>
  <si>
    <t>1. NOTAS DE CARÁCTER ESPECÍFICO</t>
  </si>
  <si>
    <t>Nota 1.1. Otros Pasivos</t>
  </si>
  <si>
    <t>El aumento de esta cuenta en un 6518,40 por ciento en el mes de octubre del 2021 respecto al mismo periodo del año anterior se debe a la recepción de recursos por parte del INVIAS por valor de $2.500 millones de pesos para el desarrollo de convenios interadministrativos en el desarrollo del objeto misional de la Corporación.</t>
  </si>
  <si>
    <r>
      <t xml:space="preserve">Nota 1.2. Cuentas de orden deudoras
</t>
    </r>
    <r>
      <rPr>
        <sz val="11"/>
        <rFont val="Arial"/>
        <family val="2"/>
      </rPr>
      <t>El aumento del 1015,22 por ciento en esta cuenta obecede a la causación del gasto en cuentas de orden de la ejecución de proyectos de inversión por valor de $40.118.519.261,64 el cual representa la ejecución de las obras financiadas con recursos de Regalías en los cuales la Corporación actúa como Entidad Ejecutora de proyectos que tienen como finalidad la Restauración de los Caños Hondo, Martinica y Tributarios, estos recursos no llegan directamente a la Corporación sino que son girados directamente por el Sistema General de Regalías al Contratista al proveedor que desarrolla el proyecto, de acuerdo a lo establecido en el acuerdo n° 86 del 30 de diciembre del 2019 por medio del cual se adoptan decisiones relacionadas con proyectos de inversión financiados o cofinanciados con recursos del Sistema General de Regalías (SGR).</t>
    </r>
  </si>
  <si>
    <r>
      <t xml:space="preserve">Nota 1.3. Tasa por utilización de recursos naturales
</t>
    </r>
    <r>
      <rPr>
        <sz val="11"/>
        <rFont val="Arial"/>
        <family val="2"/>
      </rPr>
      <t>Los ingresos por concepto de tasas por utlización de recursos naturales presentó un aumento del 365,57 por ciento al pasar de $357.745.396,47 pesos en octubre del 2020 a $1.665.297.225,08 pesos en el presente periodo, por concepto de la facturación de Tasa por Uso de agua en la vigencia actual</t>
    </r>
  </si>
  <si>
    <t>Nota 1.4 Ingresos por licencias y evaluaciones</t>
  </si>
  <si>
    <t>El aumento de los ingresos por licencias y evaluaciones ambientales en el presente mes del 298,91% respecto al mismo periodo del año anterior, se debe al aumento de las solicitudes de concesión de licencias de uso de agua, así como de evaluaciones ambientales para uso de agua, vertimientos, aprovechamiento forestal y ocupación de cauce, por parte de distintos usuarios.</t>
  </si>
  <si>
    <t>Nota 1.5 Constribuciones Sector Eléctrico</t>
  </si>
  <si>
    <t>Los ingresos por concepto de contribuciones del Sector Electrico surgen en la vigencia 2021, por la entrada en funcionamiento de la empresa TERMONORTE S.A.S E.S.P  desde al año 2018, la ley 99 del 1993 establece que las empresas generadoras de energía transfieren recursos a las Corporaciones Autónomas Regionales y a los municipios en cumplimiento su artículo 45, teniendo en cuenta que dicha entidadad es una termoeléctrica, contribuye a la tarifa del 4% distribuidos 2,5% a la Corporación Autónoma Regional del área donde está ubicada la planta y el 1,5% para el municipio donde está situada la planta generadora, estando ubicada esta entidad en el área de jurisdicción de la Corporación se reciben contribuciones por este concepto, a la fecha del presente informe se han registrado ingresos por valor de $764.671.395 pesos.</t>
  </si>
  <si>
    <t>Nota 1.6 Intereses de mora</t>
  </si>
  <si>
    <t>El aumento del 207,14 por ciento de la cuenta de ingresos por intereses en el mes de octubre del 2021 con respecto al mismo periodo del año anterior, se debe al recaudo de intereses por concepto de facturación vencida por concepto de Tasa por Uso de Agua a cargo de una Asociación de Usuarios de Adecuación de Tierras  pagados en el mes de septiembre 2021 por valor de $25.186.644 pesos. El mayor ingresos por intereses de mora se registra en el concepto de Tasa por el Uso del Agua que a la fecha asciende a la cifra de $40.633.831,88 pesos, seguido de Tasa Retributiva que asciende a la cifra de $29.554.807,58 y $3.954.776 pesos por concepto de Tasa de Seguimiento.</t>
  </si>
  <si>
    <t xml:space="preserve">Nota 1.7 Porcentaje Ambiental </t>
  </si>
  <si>
    <t>El aumento del 120,19 por ciento en esta cuenta se debe a la causación de ingresos por Porcentaje ambiental sobre el total del Recaudo de los diferentes municipios en comparación con el mismo periodo del año anterior, a la fecha se ha causado ingresos por valor de $570.020.177,33 de los cuales $466.669.800,38 pesos corresponden a vigencia actual y $103.350.376,95 corresponde a ingresos de vigencias anteriores.</t>
  </si>
  <si>
    <t>Nota 1.8  Contribuciones imputadas</t>
  </si>
  <si>
    <t>El aumento de las contribuciones imputadas en el mes de octubre del 2021 del 132,57 por ciento respecto al mismo mes del año anterior, se debe a la causación de indemnización de vacaciones de empleados de la Corporación.</t>
  </si>
  <si>
    <t>Nota 1.9  Impuestos Contribuciones y Tasas</t>
  </si>
  <si>
    <t>En el mes de octubre del 2021 se presenta un aumento del 80,62 por ciento en el gasto de impuestos, contribuciones y tasas respecto al mismo periodo del año 2020, por el pago de la Cuota de Fiscalización y Auditaje de la Contraloría General de la República por valor de $266.815.140 pesos.</t>
  </si>
  <si>
    <t>Nota 1.10 Transferencias</t>
  </si>
  <si>
    <t>El aumento de esta cuenta en el presente mes fue del 451,87 por ciento con respecto al mes de octubre del 2020, esto debido a la transferencias realizadas por parte de la Corporación a municipios como EL Piñon, Pivijay y San Zenon para el desarrollo de Proyectos de inversión que a la fecha del presente informe asciende a la suma de $310.948.444 pesos.</t>
  </si>
  <si>
    <t>Nota 1.11  Resultados del Ejercicio</t>
  </si>
  <si>
    <t>La disminución del 102,58 por ciento en el resultado del Ejercicio del mes de octubre del 2021 respecto al mismo periodo del año anterior, se debe al aumento en los gastos operacionales en un 60% respecto al año 2020 y particularmente por el incremento del gasto público social en el desarrollo de las obras de inversión necesarias para el cumplimiento del objeto misional de la Corporación.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</si>
</sst>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Inventarios&quot;"/>
    <numFmt numFmtId="170" formatCode="&quot;Recursos entregados en administración&quot;"/>
    <numFmt numFmtId="171" formatCode="&quot;Avances y anticipos entregados&quot;"/>
    <numFmt numFmtId="172" formatCode="&quot;Depósitos entregados en garantía&quot;"/>
    <numFmt numFmtId="173" formatCode="&quot;Propiedad Planta y equipo&quot;"/>
    <numFmt numFmtId="174" formatCode="&quot;Cuentas por pagar&quot;"/>
    <numFmt numFmtId="175" formatCode="&quot;Beneficios a los empleados&quot;"/>
    <numFmt numFmtId="176" formatCode="&quot;Otros pasivos&quot;"/>
    <numFmt numFmtId="177" formatCode="&quot;Pasivos estimados y provisiones&quot;"/>
    <numFmt numFmtId="178" formatCode="_-* #,##0.00_-;\-* #,##0.00_-;_-* &quot;-&quot;_-;_-@_-"/>
    <numFmt numFmtId="179" formatCode="&quot;Capital fiscal&quot;"/>
    <numFmt numFmtId="180" formatCode="&quot;Resultado de ejercicios anteriores&quot;"/>
    <numFmt numFmtId="181" formatCode="&quot;Resultados del ejercicio&quot;"/>
    <numFmt numFmtId="182" formatCode="&quot;CUENTAS DE ORDEN DEUDORAS&quot;"/>
    <numFmt numFmtId="183" formatCode="&quot;CUENTAS DE ORDEN ACREEDORAS&quot;"/>
    <numFmt numFmtId="184" formatCode="&quot;$&quot;\ #,##0"/>
    <numFmt numFmtId="185" formatCode="&quot;Tasa por utilización de recursos naturales&quot;"/>
    <numFmt numFmtId="186" formatCode="0.0"/>
    <numFmt numFmtId="187" formatCode="&quot;Tasa por contaminación de recursos naturales&quot;"/>
    <numFmt numFmtId="188" formatCode="&quot;Tasa de seguimiento e instrumentos de control&quot;"/>
    <numFmt numFmtId="189" formatCode="&quot;Licencias Ambientales&quot;"/>
    <numFmt numFmtId="190" formatCode="&quot;Evaluaciones Ambientales&quot;"/>
    <numFmt numFmtId="191" formatCode="&quot;Sobretasa ambiental al impuesto predial vigencia actual&quot;"/>
    <numFmt numFmtId="192" formatCode="&quot;Sobretasa ambiental al impuesto predial vigencia anterior&quot;"/>
    <numFmt numFmtId="193" formatCode="&quot;Contribuciones Sector Electrico&quot;"/>
    <numFmt numFmtId="194" formatCode="&quot;Convenios&quot;"/>
    <numFmt numFmtId="195" formatCode="&quot;INTERESES DE MORA&quot;"/>
    <numFmt numFmtId="196" formatCode="&quot;Porcentaje Ambiental&quot;"/>
    <numFmt numFmtId="197" formatCode="&quot;Fondos recibidos&quot;"/>
    <numFmt numFmtId="198" formatCode="&quot;Operaciones sin flujo de efectivo&quot;"/>
    <numFmt numFmtId="199" formatCode="&quot;Sueldos y salarios&quot;"/>
    <numFmt numFmtId="200" formatCode="&quot;Contribuciones imputadas&quot;"/>
    <numFmt numFmtId="201" formatCode="&quot;Contribuciones efectivas&quot;"/>
    <numFmt numFmtId="202" formatCode="&quot;Aportes sobre la nomina&quot;"/>
    <numFmt numFmtId="203" formatCode="&quot;Prestaciones sociales&quot;"/>
    <numFmt numFmtId="204" formatCode="&quot;Gastos de personal diversos&quot;"/>
    <numFmt numFmtId="205" formatCode="&quot;Gastos generales&quot;"/>
    <numFmt numFmtId="206" formatCode="&quot;Impuestos, Contribuciones y Tasas&quot;"/>
    <numFmt numFmtId="207" formatCode="&quot;Deterioro, depreciación, amortización y provisiones&quot;"/>
    <numFmt numFmtId="208" formatCode="&quot;Transferencias&quot;"/>
    <numFmt numFmtId="209" formatCode="&quot;Gasto publico social&quot;"/>
    <numFmt numFmtId="210" formatCode="&quot;Operaciones interinstitucionales&quot;"/>
    <numFmt numFmtId="211" formatCode="&quot;Ingresos Financieros&quot;"/>
    <numFmt numFmtId="212" formatCode="&quot;Ingresos diversos&quot;"/>
    <numFmt numFmtId="213" formatCode="&quot;Reversión de pérdidas de deterioro de valor&quot;"/>
    <numFmt numFmtId="214" formatCode="&quot;Gastos por comisiones&quot;"/>
    <numFmt numFmtId="215" formatCode="&quot;Gastos diversos&quot;"/>
  </numFmts>
  <fonts count="29"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8"/>
      <name val="Calibri"/>
      <family val="2"/>
      <scheme val="minor"/>
    </font>
    <font>
      <b/>
      <sz val="14"/>
      <color theme="0"/>
      <name val="Calibri"/>
      <family val="2"/>
      <scheme val="minor"/>
    </font>
    <font>
      <sz val="11"/>
      <name val="Calibri"/>
      <family val="2"/>
      <scheme val="minor"/>
    </font>
    <font>
      <sz val="8"/>
      <color theme="0"/>
      <name val="Arial"/>
      <family val="2"/>
    </font>
    <font>
      <sz val="14"/>
      <color theme="0"/>
      <name val="Calibri"/>
      <family val="2"/>
      <scheme val="minor"/>
    </font>
    <font>
      <b/>
      <sz val="11"/>
      <name val="Calibri"/>
      <family val="2"/>
      <scheme val="minor"/>
    </font>
    <font>
      <b/>
      <sz val="14"/>
      <name val="Calibri"/>
      <family val="2"/>
      <scheme val="minor"/>
    </font>
    <font>
      <sz val="11"/>
      <color theme="1"/>
      <name val="Arial"/>
      <family val="2"/>
    </font>
    <font>
      <b/>
      <sz val="14"/>
      <color theme="1"/>
      <name val="Arial"/>
      <family val="2"/>
    </font>
    <font>
      <b/>
      <sz val="12"/>
      <color theme="1"/>
      <name val="Arial"/>
      <family val="2"/>
    </font>
    <font>
      <b/>
      <sz val="11"/>
      <color theme="1"/>
      <name val="Arial"/>
      <family val="2"/>
    </font>
    <font>
      <sz val="12"/>
      <color theme="1"/>
      <name val="Arial"/>
      <family val="2"/>
    </font>
    <font>
      <b/>
      <sz val="11"/>
      <name val="Arial"/>
      <family val="2"/>
    </font>
    <font>
      <sz val="11"/>
      <name val="Arial"/>
      <family val="2"/>
    </font>
    <font>
      <b/>
      <i/>
      <sz val="11"/>
      <color theme="1"/>
      <name val="Arial"/>
      <family val="2"/>
    </font>
    <font>
      <b/>
      <sz val="12"/>
      <color indexed="8"/>
      <name val="Calibri"/>
      <family val="2"/>
    </font>
    <font>
      <b/>
      <sz val="10"/>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72">
    <xf numFmtId="0" fontId="0" fillId="0" borderId="0" xfId="0"/>
    <xf numFmtId="0" fontId="3" fillId="0" borderId="0" xfId="0" applyFont="1"/>
    <xf numFmtId="0" fontId="4" fillId="0" borderId="0" xfId="0" applyFont="1" applyAlignment="1">
      <alignment horizontal="center"/>
    </xf>
    <xf numFmtId="164" fontId="3" fillId="0" borderId="0" xfId="2" applyNumberFormat="1" applyFont="1" applyAlignment="1">
      <alignment horizontal="right"/>
    </xf>
    <xf numFmtId="164" fontId="3" fillId="0" borderId="0" xfId="2" applyNumberFormat="1" applyFont="1" applyFill="1" applyBorder="1" applyAlignment="1">
      <alignment horizontal="right"/>
    </xf>
    <xf numFmtId="164" fontId="3" fillId="0" borderId="0" xfId="0" applyNumberFormat="1" applyFont="1" applyAlignment="1">
      <alignment horizontal="right"/>
    </xf>
    <xf numFmtId="0" fontId="3" fillId="0" borderId="0" xfId="0" applyFont="1" applyFill="1"/>
    <xf numFmtId="165"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2" applyNumberFormat="1" applyFont="1" applyFill="1" applyAlignment="1">
      <alignment horizontal="center"/>
    </xf>
    <xf numFmtId="49" fontId="4" fillId="0" borderId="0" xfId="2" applyNumberFormat="1" applyFont="1" applyFill="1" applyBorder="1" applyAlignment="1">
      <alignment horizontal="center"/>
    </xf>
    <xf numFmtId="49" fontId="4" fillId="0" borderId="0" xfId="2" applyNumberFormat="1" applyFont="1" applyFill="1" applyAlignment="1">
      <alignment horizontal="center"/>
    </xf>
    <xf numFmtId="165" fontId="4" fillId="2" borderId="0" xfId="2" applyNumberFormat="1" applyFont="1" applyFill="1" applyAlignment="1">
      <alignment horizontal="center"/>
    </xf>
    <xf numFmtId="0" fontId="4" fillId="0" borderId="0" xfId="0" applyFont="1" applyFill="1"/>
    <xf numFmtId="49" fontId="7" fillId="2" borderId="0" xfId="2" applyNumberFormat="1" applyFont="1" applyFill="1" applyAlignment="1">
      <alignment horizontal="left"/>
    </xf>
    <xf numFmtId="0" fontId="4" fillId="0" borderId="0" xfId="0" applyFont="1" applyFill="1" applyAlignment="1">
      <alignment horizontal="center"/>
    </xf>
    <xf numFmtId="164" fontId="4" fillId="0" borderId="0" xfId="2" applyNumberFormat="1" applyFont="1" applyFill="1" applyAlignment="1">
      <alignment horizontal="right"/>
    </xf>
    <xf numFmtId="164" fontId="4" fillId="0" borderId="0" xfId="2" applyNumberFormat="1" applyFont="1" applyFill="1" applyBorder="1" applyAlignment="1">
      <alignment horizontal="right"/>
    </xf>
    <xf numFmtId="164" fontId="4" fillId="0" borderId="0" xfId="0" applyNumberFormat="1" applyFont="1" applyFill="1" applyAlignment="1">
      <alignment horizontal="right"/>
    </xf>
    <xf numFmtId="165" fontId="4" fillId="0" borderId="0" xfId="0" applyNumberFormat="1" applyFont="1" applyFill="1"/>
    <xf numFmtId="0" fontId="5" fillId="0" borderId="0" xfId="0" applyFont="1" applyFill="1"/>
    <xf numFmtId="0" fontId="4" fillId="3" borderId="0" xfId="0" applyFont="1" applyFill="1" applyAlignment="1">
      <alignment horizontal="left" vertical="center"/>
    </xf>
    <xf numFmtId="164" fontId="4" fillId="3" borderId="0" xfId="2" applyNumberFormat="1" applyFont="1" applyFill="1" applyAlignment="1">
      <alignment horizontal="left" vertical="center"/>
    </xf>
    <xf numFmtId="164" fontId="4" fillId="0" borderId="0" xfId="2" applyNumberFormat="1" applyFont="1" applyFill="1" applyBorder="1" applyAlignment="1">
      <alignment horizontal="left" vertical="center"/>
    </xf>
    <xf numFmtId="166" fontId="4" fillId="0" borderId="0" xfId="2" applyNumberFormat="1" applyFont="1" applyFill="1" applyAlignment="1">
      <alignment horizontal="left" vertical="center"/>
    </xf>
    <xf numFmtId="165" fontId="4" fillId="3" borderId="0" xfId="2" applyNumberFormat="1" applyFont="1" applyFill="1" applyAlignment="1">
      <alignment horizontal="left" vertical="center"/>
    </xf>
    <xf numFmtId="166" fontId="5" fillId="3" borderId="0" xfId="2" applyNumberFormat="1" applyFont="1" applyFill="1" applyAlignment="1">
      <alignment horizontal="left" vertical="center"/>
    </xf>
    <xf numFmtId="0" fontId="4" fillId="0" borderId="0" xfId="0" applyFont="1" applyAlignment="1">
      <alignment horizontal="left" vertical="center"/>
    </xf>
    <xf numFmtId="167" fontId="3" fillId="0" borderId="0" xfId="0" applyNumberFormat="1" applyFont="1" applyAlignment="1">
      <alignment horizontal="left"/>
    </xf>
    <xf numFmtId="164" fontId="3" fillId="0" borderId="0" xfId="3" applyNumberFormat="1" applyFont="1"/>
    <xf numFmtId="164" fontId="3" fillId="0" borderId="0" xfId="3" applyNumberFormat="1" applyFont="1" applyFill="1" applyBorder="1"/>
    <xf numFmtId="164" fontId="3" fillId="0" borderId="0" xfId="0" applyNumberFormat="1" applyFont="1"/>
    <xf numFmtId="10" fontId="5" fillId="0" borderId="0" xfId="1"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41" fontId="3" fillId="0" borderId="0" xfId="3" applyFont="1"/>
    <xf numFmtId="170" fontId="3" fillId="0" borderId="0" xfId="0" applyNumberFormat="1" applyFont="1" applyAlignment="1">
      <alignment horizontal="left"/>
    </xf>
    <xf numFmtId="171" fontId="3" fillId="0" borderId="0" xfId="0" applyNumberFormat="1" applyFont="1" applyAlignment="1">
      <alignment horizontal="left"/>
    </xf>
    <xf numFmtId="0" fontId="4" fillId="3" borderId="0" xfId="0" applyFont="1" applyFill="1"/>
    <xf numFmtId="0" fontId="4" fillId="3" borderId="0" xfId="0" applyFont="1" applyFill="1" applyAlignment="1">
      <alignment horizontal="center"/>
    </xf>
    <xf numFmtId="164" fontId="4" fillId="3" borderId="1" xfId="2" applyNumberFormat="1" applyFont="1" applyFill="1" applyBorder="1" applyAlignment="1">
      <alignment horizontal="right"/>
    </xf>
    <xf numFmtId="165" fontId="4" fillId="3" borderId="1" xfId="2" applyNumberFormat="1" applyFont="1" applyFill="1" applyBorder="1"/>
    <xf numFmtId="10" fontId="7" fillId="3" borderId="1" xfId="1" applyNumberFormat="1" applyFont="1" applyFill="1" applyBorder="1"/>
    <xf numFmtId="164" fontId="4" fillId="0" borderId="0" xfId="2" applyNumberFormat="1" applyFont="1" applyAlignment="1">
      <alignment horizontal="right"/>
    </xf>
    <xf numFmtId="164" fontId="4" fillId="0" borderId="0" xfId="0" applyNumberFormat="1" applyFont="1" applyAlignment="1">
      <alignment horizontal="right"/>
    </xf>
    <xf numFmtId="165" fontId="4" fillId="0" borderId="0" xfId="0" applyNumberFormat="1" applyFont="1"/>
    <xf numFmtId="172" fontId="3" fillId="0" borderId="0" xfId="0" applyNumberFormat="1" applyFont="1" applyAlignment="1">
      <alignment horizontal="left"/>
    </xf>
    <xf numFmtId="173" fontId="3" fillId="0" borderId="0" xfId="0" applyNumberFormat="1" applyFont="1" applyAlignment="1">
      <alignment horizontal="left"/>
    </xf>
    <xf numFmtId="41" fontId="4" fillId="0" borderId="0" xfId="0" applyNumberFormat="1" applyFont="1"/>
    <xf numFmtId="41" fontId="4" fillId="0" borderId="0" xfId="3" applyFont="1" applyFill="1"/>
    <xf numFmtId="41" fontId="3" fillId="0" borderId="0" xfId="0" applyNumberFormat="1" applyFont="1" applyFill="1"/>
    <xf numFmtId="166" fontId="3" fillId="0" borderId="0" xfId="0" applyNumberFormat="1" applyFont="1" applyFill="1"/>
    <xf numFmtId="165" fontId="3" fillId="0" borderId="0" xfId="3" applyNumberFormat="1" applyFont="1"/>
    <xf numFmtId="164" fontId="3" fillId="0" borderId="0" xfId="0" applyNumberFormat="1" applyFont="1" applyFill="1" applyAlignment="1">
      <alignment horizontal="right"/>
    </xf>
    <xf numFmtId="165" fontId="3" fillId="0" borderId="0" xfId="3" applyNumberFormat="1" applyFont="1" applyFill="1"/>
    <xf numFmtId="164" fontId="4" fillId="2" borderId="0" xfId="2" applyNumberFormat="1" applyFont="1" applyFill="1" applyBorder="1" applyAlignment="1">
      <alignment horizontal="right"/>
    </xf>
    <xf numFmtId="166" fontId="4" fillId="2" borderId="0" xfId="2" applyNumberFormat="1" applyFont="1" applyFill="1" applyBorder="1"/>
    <xf numFmtId="165" fontId="4" fillId="2" borderId="0" xfId="2" applyNumberFormat="1" applyFont="1" applyFill="1" applyBorder="1"/>
    <xf numFmtId="166" fontId="4" fillId="0" borderId="0" xfId="2" applyNumberFormat="1" applyFont="1" applyFill="1" applyBorder="1"/>
    <xf numFmtId="166" fontId="5" fillId="2" borderId="0" xfId="2" applyNumberFormat="1" applyFont="1" applyFill="1" applyBorder="1"/>
    <xf numFmtId="0" fontId="3" fillId="3" borderId="0" xfId="0" applyFont="1" applyFill="1"/>
    <xf numFmtId="164" fontId="3" fillId="3" borderId="0" xfId="2" applyNumberFormat="1" applyFont="1" applyFill="1" applyAlignment="1">
      <alignment horizontal="right"/>
    </xf>
    <xf numFmtId="166" fontId="3" fillId="3" borderId="0" xfId="2" applyNumberFormat="1" applyFont="1" applyFill="1"/>
    <xf numFmtId="165" fontId="3" fillId="3" borderId="0" xfId="2" applyNumberFormat="1" applyFont="1" applyFill="1"/>
    <xf numFmtId="166" fontId="3" fillId="0" borderId="0" xfId="2" applyNumberFormat="1" applyFont="1" applyFill="1"/>
    <xf numFmtId="166" fontId="5" fillId="3" borderId="0" xfId="2" applyNumberFormat="1" applyFont="1" applyFill="1"/>
    <xf numFmtId="174" fontId="3" fillId="0" borderId="0" xfId="0" applyNumberFormat="1" applyFont="1" applyAlignment="1">
      <alignment horizontal="left"/>
    </xf>
    <xf numFmtId="175" fontId="3" fillId="0" borderId="0" xfId="0" applyNumberFormat="1" applyFont="1" applyAlignment="1">
      <alignment horizontal="left"/>
    </xf>
    <xf numFmtId="176" fontId="3" fillId="0" borderId="0" xfId="0" applyNumberFormat="1" applyFont="1" applyAlignment="1">
      <alignment horizontal="left"/>
    </xf>
    <xf numFmtId="164" fontId="3" fillId="3" borderId="0" xfId="2" applyNumberFormat="1" applyFont="1" applyFill="1" applyBorder="1" applyAlignment="1">
      <alignment horizontal="right"/>
    </xf>
    <xf numFmtId="177" fontId="3" fillId="0" borderId="0" xfId="0" applyNumberFormat="1" applyFont="1" applyAlignment="1">
      <alignment horizontal="left"/>
    </xf>
    <xf numFmtId="164" fontId="4" fillId="2" borderId="2" xfId="2" applyNumberFormat="1" applyFont="1" applyFill="1" applyBorder="1" applyAlignment="1">
      <alignment horizontal="right"/>
    </xf>
    <xf numFmtId="178" fontId="3" fillId="0" borderId="0" xfId="3" applyNumberFormat="1" applyFont="1" applyFill="1"/>
    <xf numFmtId="164" fontId="4" fillId="2" borderId="0" xfId="2" applyNumberFormat="1" applyFont="1" applyFill="1" applyAlignment="1">
      <alignment horizontal="right"/>
    </xf>
    <xf numFmtId="166" fontId="4" fillId="2" borderId="0" xfId="2" applyNumberFormat="1" applyFont="1" applyFill="1"/>
    <xf numFmtId="165" fontId="4" fillId="2" borderId="0" xfId="2" applyNumberFormat="1" applyFont="1" applyFill="1"/>
    <xf numFmtId="166" fontId="4" fillId="0" borderId="0" xfId="2" applyNumberFormat="1" applyFont="1" applyFill="1"/>
    <xf numFmtId="166" fontId="5" fillId="2" borderId="0" xfId="2" applyNumberFormat="1" applyFont="1" applyFill="1"/>
    <xf numFmtId="179" fontId="3" fillId="0" borderId="0" xfId="0" applyNumberFormat="1" applyFont="1" applyAlignment="1">
      <alignment horizontal="left"/>
    </xf>
    <xf numFmtId="180" fontId="3" fillId="0" borderId="0" xfId="0" applyNumberFormat="1" applyFont="1" applyAlignment="1">
      <alignment horizontal="left"/>
    </xf>
    <xf numFmtId="181" fontId="3" fillId="0" borderId="0" xfId="0" applyNumberFormat="1" applyFont="1" applyAlignment="1">
      <alignment horizontal="left"/>
    </xf>
    <xf numFmtId="0" fontId="4" fillId="4" borderId="0" xfId="0" applyFont="1" applyFill="1"/>
    <xf numFmtId="0" fontId="4" fillId="4" borderId="0" xfId="0" applyFont="1" applyFill="1" applyAlignment="1">
      <alignment horizontal="center"/>
    </xf>
    <xf numFmtId="164" fontId="4" fillId="4" borderId="1" xfId="2" applyNumberFormat="1" applyFont="1" applyFill="1" applyBorder="1" applyAlignment="1">
      <alignment horizontal="right"/>
    </xf>
    <xf numFmtId="165" fontId="3" fillId="0" borderId="0" xfId="0" applyNumberFormat="1" applyFont="1" applyFill="1"/>
    <xf numFmtId="0" fontId="3" fillId="5" borderId="0" xfId="0" applyFont="1" applyFill="1"/>
    <xf numFmtId="0" fontId="4" fillId="5" borderId="0" xfId="0" applyFont="1" applyFill="1" applyAlignment="1">
      <alignment horizontal="center"/>
    </xf>
    <xf numFmtId="164" fontId="3" fillId="5" borderId="0" xfId="2" applyNumberFormat="1" applyFont="1" applyFill="1" applyAlignment="1">
      <alignment horizontal="right"/>
    </xf>
    <xf numFmtId="0" fontId="7" fillId="0" borderId="0" xfId="0" applyFont="1"/>
    <xf numFmtId="0" fontId="4" fillId="6" borderId="0" xfId="0" applyFont="1" applyFill="1"/>
    <xf numFmtId="0" fontId="4" fillId="6" borderId="0" xfId="0" applyFont="1" applyFill="1" applyAlignment="1">
      <alignment horizontal="center"/>
    </xf>
    <xf numFmtId="164" fontId="4" fillId="6" borderId="1" xfId="2" applyNumberFormat="1" applyFont="1" applyFill="1" applyBorder="1" applyAlignment="1">
      <alignment horizontal="right"/>
    </xf>
    <xf numFmtId="165" fontId="4" fillId="6" borderId="1" xfId="2" applyNumberFormat="1" applyFont="1" applyFill="1" applyBorder="1"/>
    <xf numFmtId="10" fontId="7" fillId="6" borderId="1" xfId="1" applyNumberFormat="1" applyFont="1" applyFill="1" applyBorder="1"/>
    <xf numFmtId="182" fontId="4" fillId="0" borderId="0" xfId="0" applyNumberFormat="1" applyFont="1" applyFill="1" applyAlignment="1">
      <alignment horizontal="left"/>
    </xf>
    <xf numFmtId="164" fontId="4" fillId="0" borderId="0" xfId="3" applyNumberFormat="1" applyFont="1"/>
    <xf numFmtId="164" fontId="4" fillId="0" borderId="0" xfId="3" applyNumberFormat="1" applyFont="1" applyFill="1" applyBorder="1"/>
    <xf numFmtId="164" fontId="4" fillId="0" borderId="0" xfId="0" applyNumberFormat="1" applyFont="1"/>
    <xf numFmtId="10" fontId="7" fillId="0" borderId="0" xfId="1" applyNumberFormat="1" applyFont="1"/>
    <xf numFmtId="183" fontId="4" fillId="0" borderId="0" xfId="0" applyNumberFormat="1" applyFont="1" applyFill="1" applyAlignment="1">
      <alignment horizontal="left"/>
    </xf>
    <xf numFmtId="0" fontId="3" fillId="0" borderId="0" xfId="0" applyFont="1" applyBorder="1"/>
    <xf numFmtId="164" fontId="8" fillId="0" borderId="0" xfId="2" applyNumberFormat="1" applyFont="1" applyFill="1" applyAlignment="1">
      <alignment horizontal="right"/>
    </xf>
    <xf numFmtId="164" fontId="8" fillId="0" borderId="0" xfId="2" applyNumberFormat="1" applyFont="1" applyFill="1" applyBorder="1" applyAlignment="1">
      <alignment horizontal="right"/>
    </xf>
    <xf numFmtId="164" fontId="3" fillId="0" borderId="0" xfId="2" applyNumberFormat="1" applyFont="1" applyFill="1" applyAlignment="1">
      <alignment horizontal="right"/>
    </xf>
    <xf numFmtId="0" fontId="4" fillId="0" borderId="3" xfId="0" applyFont="1" applyBorder="1"/>
    <xf numFmtId="0" fontId="3" fillId="0" borderId="3" xfId="0" applyFont="1" applyBorder="1"/>
    <xf numFmtId="164" fontId="3" fillId="0" borderId="0" xfId="0" applyNumberFormat="1" applyFont="1" applyFill="1" applyBorder="1" applyAlignment="1">
      <alignment horizontal="right"/>
    </xf>
    <xf numFmtId="164" fontId="4" fillId="0" borderId="3" xfId="0" applyNumberFormat="1" applyFont="1" applyBorder="1" applyAlignment="1">
      <alignment horizontal="left"/>
    </xf>
    <xf numFmtId="0" fontId="3" fillId="0" borderId="3" xfId="0" applyFont="1" applyFill="1" applyBorder="1"/>
    <xf numFmtId="0" fontId="5" fillId="0" borderId="3" xfId="0" applyFont="1" applyBorder="1"/>
    <xf numFmtId="0" fontId="9" fillId="0" borderId="0" xfId="0" applyFont="1"/>
    <xf numFmtId="0" fontId="10" fillId="0" borderId="0" xfId="0" applyFont="1"/>
    <xf numFmtId="164" fontId="11" fillId="0" borderId="0" xfId="2" applyNumberFormat="1" applyFont="1" applyAlignment="1">
      <alignment horizontal="left" vertical="top"/>
    </xf>
    <xf numFmtId="164" fontId="11" fillId="0" borderId="0" xfId="2" applyNumberFormat="1" applyFont="1" applyFill="1" applyBorder="1" applyAlignment="1">
      <alignment horizontal="left" vertical="top"/>
    </xf>
    <xf numFmtId="184" fontId="11" fillId="0" borderId="0" xfId="0" applyNumberFormat="1" applyFont="1"/>
    <xf numFmtId="0" fontId="11" fillId="0" borderId="0" xfId="0" applyFont="1"/>
    <xf numFmtId="0" fontId="12" fillId="0" borderId="0" xfId="0" applyFont="1"/>
    <xf numFmtId="164" fontId="7" fillId="0" borderId="0" xfId="0" applyNumberFormat="1" applyFont="1" applyAlignment="1">
      <alignment horizontal="right"/>
    </xf>
    <xf numFmtId="0" fontId="7" fillId="0" borderId="0" xfId="0" applyFont="1" applyFill="1"/>
    <xf numFmtId="0" fontId="10" fillId="0" borderId="0" xfId="0" applyFont="1" applyAlignment="1">
      <alignment horizontal="center"/>
    </xf>
    <xf numFmtId="164" fontId="4" fillId="0" borderId="0" xfId="0" applyNumberFormat="1" applyFont="1" applyFill="1" applyBorder="1" applyAlignment="1">
      <alignment horizontal="right"/>
    </xf>
    <xf numFmtId="0" fontId="13" fillId="0" borderId="0" xfId="0" applyFont="1"/>
    <xf numFmtId="0" fontId="2" fillId="0" borderId="0" xfId="0" applyFont="1" applyAlignment="1">
      <alignment horizontal="center"/>
    </xf>
    <xf numFmtId="164" fontId="0" fillId="0" borderId="0" xfId="3" applyNumberFormat="1" applyFont="1"/>
    <xf numFmtId="164" fontId="0" fillId="0" borderId="0" xfId="0" applyNumberFormat="1"/>
    <xf numFmtId="184" fontId="0" fillId="0" borderId="0" xfId="0" applyNumberFormat="1"/>
    <xf numFmtId="0" fontId="14" fillId="0" borderId="0" xfId="0" applyFont="1"/>
    <xf numFmtId="164" fontId="4" fillId="0" borderId="0" xfId="3" applyNumberFormat="1" applyFont="1" applyAlignment="1">
      <alignment horizontal="center"/>
    </xf>
    <xf numFmtId="164" fontId="4" fillId="0" borderId="0" xfId="0" applyNumberFormat="1" applyFont="1" applyAlignment="1"/>
    <xf numFmtId="49" fontId="4" fillId="2" borderId="0" xfId="2" applyNumberFormat="1" applyFont="1" applyFill="1" applyAlignment="1">
      <alignment horizontal="center" vertical="center"/>
    </xf>
    <xf numFmtId="49" fontId="4" fillId="2" borderId="0" xfId="3" applyNumberFormat="1" applyFont="1" applyFill="1" applyAlignment="1">
      <alignment horizontal="center" vertical="center"/>
    </xf>
    <xf numFmtId="184" fontId="4" fillId="2" borderId="0" xfId="2" applyNumberFormat="1" applyFont="1" applyFill="1" applyAlignment="1">
      <alignment horizontal="center" vertical="center"/>
    </xf>
    <xf numFmtId="0" fontId="0" fillId="0" borderId="0" xfId="0" applyAlignment="1">
      <alignment vertical="center"/>
    </xf>
    <xf numFmtId="49" fontId="7" fillId="2" borderId="0" xfId="2" applyNumberFormat="1" applyFont="1" applyFill="1" applyAlignment="1">
      <alignment horizontal="center" vertical="center"/>
    </xf>
    <xf numFmtId="0" fontId="6"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4" fontId="2" fillId="7" borderId="0" xfId="3" applyNumberFormat="1" applyFont="1" applyFill="1"/>
    <xf numFmtId="164" fontId="2" fillId="7" borderId="0" xfId="0" applyNumberFormat="1" applyFont="1" applyFill="1"/>
    <xf numFmtId="184" fontId="2" fillId="7" borderId="0" xfId="0" applyNumberFormat="1" applyFont="1" applyFill="1"/>
    <xf numFmtId="165" fontId="2" fillId="7" borderId="0" xfId="0" applyNumberFormat="1" applyFont="1" applyFill="1"/>
    <xf numFmtId="165" fontId="14" fillId="7" borderId="0" xfId="0" applyNumberFormat="1" applyFont="1" applyFill="1"/>
    <xf numFmtId="0" fontId="0" fillId="0" borderId="0" xfId="0" applyFont="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4" fontId="2" fillId="2" borderId="1" xfId="3" applyNumberFormat="1" applyFont="1" applyFill="1" applyBorder="1"/>
    <xf numFmtId="164" fontId="2" fillId="2" borderId="1" xfId="0" applyNumberFormat="1" applyFont="1" applyFill="1" applyBorder="1"/>
    <xf numFmtId="184" fontId="2" fillId="2" borderId="1" xfId="0" applyNumberFormat="1" applyFont="1" applyFill="1" applyBorder="1"/>
    <xf numFmtId="165" fontId="2" fillId="2" borderId="1" xfId="0" applyNumberFormat="1" applyFont="1" applyFill="1" applyBorder="1"/>
    <xf numFmtId="165" fontId="14" fillId="2" borderId="1" xfId="0" applyNumberFormat="1" applyFont="1" applyFill="1" applyBorder="1"/>
    <xf numFmtId="184" fontId="4" fillId="0" borderId="0" xfId="0" applyNumberFormat="1" applyFont="1"/>
    <xf numFmtId="185" fontId="3" fillId="0" borderId="0" xfId="0" applyNumberFormat="1" applyFont="1" applyAlignment="1">
      <alignment horizontal="left"/>
    </xf>
    <xf numFmtId="185" fontId="3" fillId="0" borderId="0" xfId="0" applyNumberFormat="1" applyFont="1" applyAlignment="1"/>
    <xf numFmtId="186" fontId="4" fillId="0" borderId="0" xfId="0" applyNumberFormat="1" applyFont="1" applyAlignment="1">
      <alignment horizontal="center"/>
    </xf>
    <xf numFmtId="184" fontId="3" fillId="0" borderId="0" xfId="0" applyNumberFormat="1" applyFont="1"/>
    <xf numFmtId="187" fontId="3" fillId="0" borderId="0" xfId="0" applyNumberFormat="1" applyFont="1" applyAlignment="1">
      <alignment horizontal="left"/>
    </xf>
    <xf numFmtId="164" fontId="3" fillId="0" borderId="0" xfId="3" applyNumberFormat="1" applyFont="1" applyFill="1"/>
    <xf numFmtId="188" fontId="0" fillId="0" borderId="0" xfId="0" applyNumberFormat="1" applyFont="1" applyAlignment="1">
      <alignment horizontal="left"/>
    </xf>
    <xf numFmtId="164" fontId="4" fillId="3" borderId="0" xfId="0" applyNumberFormat="1" applyFont="1" applyFill="1"/>
    <xf numFmtId="184" fontId="4" fillId="3" borderId="0" xfId="0" applyNumberFormat="1" applyFont="1" applyFill="1"/>
    <xf numFmtId="10" fontId="7" fillId="3" borderId="0" xfId="1" applyNumberFormat="1" applyFont="1" applyFill="1"/>
    <xf numFmtId="189" fontId="0" fillId="0" borderId="0" xfId="0" applyNumberFormat="1" applyFont="1" applyAlignment="1">
      <alignment horizontal="left"/>
    </xf>
    <xf numFmtId="190" fontId="0" fillId="0" borderId="0" xfId="0" applyNumberFormat="1" applyFont="1" applyAlignment="1">
      <alignment horizontal="left"/>
    </xf>
    <xf numFmtId="164" fontId="4" fillId="3" borderId="0" xfId="3" applyNumberFormat="1" applyFont="1" applyFill="1"/>
    <xf numFmtId="191" fontId="3" fillId="0" borderId="0" xfId="0" applyNumberFormat="1" applyFont="1" applyAlignment="1">
      <alignment horizontal="left"/>
    </xf>
    <xf numFmtId="191" fontId="3" fillId="0" borderId="0" xfId="0" applyNumberFormat="1" applyFont="1" applyAlignment="1"/>
    <xf numFmtId="192" fontId="3" fillId="0" borderId="0" xfId="0" applyNumberFormat="1" applyFont="1" applyAlignment="1">
      <alignment horizontal="left"/>
    </xf>
    <xf numFmtId="192" fontId="3" fillId="0" borderId="0" xfId="0" applyNumberFormat="1" applyFont="1" applyAlignment="1"/>
    <xf numFmtId="192" fontId="3" fillId="0" borderId="0" xfId="0" applyNumberFormat="1" applyFont="1" applyAlignment="1">
      <alignment horizontal="center"/>
    </xf>
    <xf numFmtId="193" fontId="3" fillId="0" borderId="0" xfId="0" applyNumberFormat="1" applyFont="1" applyAlignment="1">
      <alignment horizontal="left"/>
    </xf>
    <xf numFmtId="194" fontId="3" fillId="0" borderId="0" xfId="0" applyNumberFormat="1" applyFont="1" applyAlignment="1">
      <alignment horizontal="left"/>
    </xf>
    <xf numFmtId="9" fontId="5" fillId="0" borderId="0" xfId="1" applyFont="1"/>
    <xf numFmtId="195" fontId="4" fillId="3" borderId="0" xfId="0" applyNumberFormat="1" applyFont="1" applyFill="1" applyAlignment="1">
      <alignment horizontal="left"/>
    </xf>
    <xf numFmtId="49" fontId="4" fillId="3" borderId="0" xfId="0" applyNumberFormat="1" applyFont="1" applyFill="1" applyAlignment="1">
      <alignment horizontal="center"/>
    </xf>
    <xf numFmtId="196" fontId="3" fillId="0" borderId="0" xfId="0" applyNumberFormat="1" applyFont="1" applyAlignment="1">
      <alignment horizontal="left"/>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164" fontId="4" fillId="0" borderId="0" xfId="3" applyNumberFormat="1" applyFont="1" applyFill="1" applyBorder="1" applyAlignment="1">
      <alignment vertical="center"/>
    </xf>
    <xf numFmtId="164" fontId="4" fillId="0" borderId="0" xfId="0" applyNumberFormat="1" applyFont="1" applyFill="1" applyBorder="1" applyAlignment="1">
      <alignment vertical="center"/>
    </xf>
    <xf numFmtId="184" fontId="4" fillId="0" borderId="0" xfId="0" applyNumberFormat="1" applyFont="1" applyFill="1" applyBorder="1" applyAlignment="1">
      <alignment vertical="center"/>
    </xf>
    <xf numFmtId="41" fontId="4" fillId="0" borderId="0" xfId="3" applyFont="1" applyFill="1" applyBorder="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center"/>
    </xf>
    <xf numFmtId="164" fontId="4" fillId="6" borderId="1" xfId="3" applyNumberFormat="1" applyFont="1" applyFill="1" applyBorder="1"/>
    <xf numFmtId="164" fontId="4" fillId="6" borderId="1" xfId="0" applyNumberFormat="1" applyFont="1" applyFill="1" applyBorder="1"/>
    <xf numFmtId="184"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7" fontId="3" fillId="0" borderId="0" xfId="0" applyNumberFormat="1" applyFont="1" applyAlignment="1">
      <alignment horizontal="left"/>
    </xf>
    <xf numFmtId="198" fontId="3" fillId="0" borderId="0" xfId="0" applyNumberFormat="1" applyFont="1" applyAlignment="1">
      <alignment horizontal="left"/>
    </xf>
    <xf numFmtId="0" fontId="4" fillId="6" borderId="0" xfId="0" applyFont="1" applyFill="1" applyBorder="1" applyAlignment="1">
      <alignment vertical="center"/>
    </xf>
    <xf numFmtId="0" fontId="4" fillId="6" borderId="0" xfId="0" applyFont="1" applyFill="1" applyBorder="1" applyAlignment="1">
      <alignment horizontal="center" vertical="center"/>
    </xf>
    <xf numFmtId="164" fontId="4" fillId="6" borderId="0" xfId="3" applyNumberFormat="1" applyFont="1" applyFill="1" applyBorder="1" applyAlignment="1">
      <alignment vertical="center"/>
    </xf>
    <xf numFmtId="164" fontId="4" fillId="6" borderId="0" xfId="0" applyNumberFormat="1" applyFont="1" applyFill="1" applyBorder="1" applyAlignment="1">
      <alignment vertical="center"/>
    </xf>
    <xf numFmtId="0" fontId="4" fillId="6" borderId="1" xfId="0" applyFont="1" applyFill="1" applyBorder="1" applyAlignment="1">
      <alignment horizontal="center" vertical="center"/>
    </xf>
    <xf numFmtId="164" fontId="4" fillId="6" borderId="1" xfId="3" applyNumberFormat="1" applyFont="1" applyFill="1" applyBorder="1" applyAlignment="1">
      <alignment vertical="center"/>
    </xf>
    <xf numFmtId="164" fontId="4" fillId="6" borderId="1" xfId="0" applyNumberFormat="1" applyFont="1" applyFill="1" applyBorder="1" applyAlignment="1">
      <alignment vertical="center"/>
    </xf>
    <xf numFmtId="184" fontId="4" fillId="3" borderId="1" xfId="0" applyNumberFormat="1" applyFont="1" applyFill="1" applyBorder="1"/>
    <xf numFmtId="199" fontId="15" fillId="0" borderId="0" xfId="0" applyNumberFormat="1" applyFont="1" applyAlignment="1">
      <alignment horizontal="left"/>
    </xf>
    <xf numFmtId="200" fontId="3" fillId="0" borderId="0" xfId="0" applyNumberFormat="1" applyFont="1" applyAlignment="1">
      <alignment horizontal="left"/>
    </xf>
    <xf numFmtId="201" fontId="3" fillId="0" borderId="0" xfId="0" applyNumberFormat="1" applyFont="1" applyAlignment="1">
      <alignment horizontal="left"/>
    </xf>
    <xf numFmtId="49" fontId="4" fillId="0" borderId="0" xfId="0" applyNumberFormat="1" applyFont="1" applyAlignment="1">
      <alignment horizontal="center"/>
    </xf>
    <xf numFmtId="202" fontId="16" fillId="0" borderId="0" xfId="0" applyNumberFormat="1" applyFont="1" applyAlignment="1">
      <alignment horizontal="left"/>
    </xf>
    <xf numFmtId="203" fontId="3" fillId="0" borderId="0" xfId="0" applyNumberFormat="1" applyFont="1" applyAlignment="1">
      <alignment horizontal="left"/>
    </xf>
    <xf numFmtId="204" fontId="3" fillId="0" borderId="0" xfId="0" applyNumberFormat="1" applyFont="1" applyAlignment="1">
      <alignment horizontal="left"/>
    </xf>
    <xf numFmtId="205" fontId="3" fillId="0" borderId="0" xfId="0" applyNumberFormat="1" applyFont="1" applyAlignment="1">
      <alignment horizontal="left"/>
    </xf>
    <xf numFmtId="206" fontId="3" fillId="0" borderId="0" xfId="0" applyNumberFormat="1" applyFont="1" applyAlignment="1">
      <alignment horizontal="left"/>
    </xf>
    <xf numFmtId="207" fontId="3" fillId="0" borderId="0" xfId="0" applyNumberFormat="1" applyFont="1" applyAlignment="1">
      <alignment horizontal="left"/>
    </xf>
    <xf numFmtId="208" fontId="3" fillId="0" borderId="0" xfId="0" applyNumberFormat="1" applyFont="1" applyAlignment="1">
      <alignment horizontal="left"/>
    </xf>
    <xf numFmtId="207" fontId="3" fillId="0" borderId="0" xfId="0" applyNumberFormat="1" applyFont="1" applyAlignment="1">
      <alignment horizontal="left"/>
    </xf>
    <xf numFmtId="2" fontId="4" fillId="0" borderId="0" xfId="0" applyNumberFormat="1" applyFont="1" applyAlignment="1">
      <alignment horizontal="center"/>
    </xf>
    <xf numFmtId="209" fontId="3" fillId="0" borderId="0" xfId="0" applyNumberFormat="1" applyFont="1" applyAlignment="1">
      <alignment horizontal="left"/>
    </xf>
    <xf numFmtId="210" fontId="3" fillId="0" borderId="0" xfId="0" applyNumberFormat="1" applyFont="1" applyAlignment="1">
      <alignment horizontal="left"/>
    </xf>
    <xf numFmtId="184" fontId="4" fillId="6" borderId="1" xfId="0" applyNumberFormat="1" applyFont="1" applyFill="1" applyBorder="1" applyAlignment="1">
      <alignment vertical="center"/>
    </xf>
    <xf numFmtId="165" fontId="4" fillId="6" borderId="1" xfId="0" applyNumberFormat="1" applyFont="1" applyFill="1" applyBorder="1" applyAlignment="1">
      <alignment vertical="center"/>
    </xf>
    <xf numFmtId="10" fontId="7" fillId="6" borderId="1" xfId="1" applyNumberFormat="1" applyFont="1" applyFill="1" applyBorder="1" applyAlignment="1">
      <alignment vertical="center"/>
    </xf>
    <xf numFmtId="0" fontId="4" fillId="0" borderId="0" xfId="0" applyFont="1" applyFill="1" applyAlignment="1">
      <alignment vertical="center"/>
    </xf>
    <xf numFmtId="164" fontId="4" fillId="0" borderId="0" xfId="3" applyNumberFormat="1" applyFont="1" applyFill="1"/>
    <xf numFmtId="211" fontId="3" fillId="0" borderId="0" xfId="0" applyNumberFormat="1" applyFont="1" applyAlignment="1">
      <alignment horizontal="left"/>
    </xf>
    <xf numFmtId="212" fontId="3" fillId="0" borderId="0" xfId="0" applyNumberFormat="1" applyFont="1" applyAlignment="1">
      <alignment horizontal="left"/>
    </xf>
    <xf numFmtId="213" fontId="3" fillId="0" borderId="0" xfId="0" applyNumberFormat="1" applyFont="1" applyAlignment="1">
      <alignment horizontal="left"/>
    </xf>
    <xf numFmtId="214" fontId="3" fillId="0" borderId="0" xfId="0" applyNumberFormat="1" applyFont="1" applyAlignment="1">
      <alignment horizontal="left"/>
    </xf>
    <xf numFmtId="215"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center"/>
    </xf>
    <xf numFmtId="164" fontId="3" fillId="5" borderId="0" xfId="3" applyNumberFormat="1" applyFont="1" applyFill="1"/>
    <xf numFmtId="0" fontId="4" fillId="0" borderId="0" xfId="0" applyFont="1" applyBorder="1" applyAlignment="1">
      <alignment horizontal="center"/>
    </xf>
    <xf numFmtId="164" fontId="3" fillId="0" borderId="0" xfId="3" applyNumberFormat="1" applyFont="1" applyBorder="1"/>
    <xf numFmtId="0" fontId="17" fillId="0" borderId="0" xfId="0" applyFont="1"/>
    <xf numFmtId="0" fontId="17" fillId="0" borderId="3" xfId="0" applyFont="1" applyBorder="1"/>
    <xf numFmtId="0" fontId="17" fillId="0" borderId="3" xfId="0" applyFont="1" applyBorder="1" applyAlignment="1">
      <alignment horizontal="center"/>
    </xf>
    <xf numFmtId="164" fontId="17" fillId="0" borderId="3" xfId="3" applyNumberFormat="1" applyFont="1" applyBorder="1"/>
    <xf numFmtId="164" fontId="17" fillId="0" borderId="0" xfId="0" applyNumberFormat="1" applyFont="1"/>
    <xf numFmtId="184" fontId="17" fillId="0" borderId="3" xfId="0" applyNumberFormat="1" applyFont="1" applyBorder="1" applyAlignment="1">
      <alignment horizontal="right"/>
    </xf>
    <xf numFmtId="43" fontId="11" fillId="0" borderId="0" xfId="2" applyFont="1" applyAlignment="1">
      <alignment horizontal="left" vertical="top"/>
    </xf>
    <xf numFmtId="0" fontId="17" fillId="0" borderId="0" xfId="0" applyFont="1" applyAlignment="1">
      <alignment horizontal="center"/>
    </xf>
    <xf numFmtId="164" fontId="12" fillId="0" borderId="0" xfId="3" applyNumberFormat="1" applyFont="1"/>
    <xf numFmtId="0" fontId="2" fillId="0" borderId="0" xfId="0" applyFont="1"/>
    <xf numFmtId="164" fontId="10" fillId="0" borderId="0" xfId="3" applyNumberFormat="1" applyFont="1"/>
    <xf numFmtId="164" fontId="2" fillId="0" borderId="0" xfId="0" applyNumberFormat="1" applyFont="1"/>
    <xf numFmtId="0" fontId="18" fillId="0" borderId="0" xfId="0" applyFont="1"/>
    <xf numFmtId="0" fontId="19" fillId="0" borderId="0" xfId="0" applyFont="1"/>
    <xf numFmtId="0" fontId="20" fillId="0" borderId="0" xfId="0" applyFont="1" applyAlignment="1">
      <alignment horizontal="center" vertical="center"/>
    </xf>
    <xf numFmtId="0" fontId="19" fillId="0" borderId="0" xfId="0" applyFont="1"/>
    <xf numFmtId="0" fontId="21" fillId="0" borderId="0" xfId="0" applyFont="1" applyAlignment="1">
      <alignment horizontal="center"/>
    </xf>
    <xf numFmtId="49" fontId="21" fillId="0" borderId="0" xfId="0" applyNumberFormat="1" applyFont="1" applyAlignment="1">
      <alignment horizontal="center"/>
    </xf>
    <xf numFmtId="49" fontId="21" fillId="0" borderId="0" xfId="0" applyNumberFormat="1" applyFont="1" applyAlignment="1">
      <alignment horizontal="center"/>
    </xf>
    <xf numFmtId="49" fontId="21" fillId="0" borderId="0" xfId="0" applyNumberFormat="1" applyFont="1" applyAlignment="1">
      <alignment horizontal="left"/>
    </xf>
    <xf numFmtId="0" fontId="22" fillId="0" borderId="0" xfId="0" applyFont="1" applyFill="1" applyBorder="1" applyAlignment="1">
      <alignment horizontal="left"/>
    </xf>
    <xf numFmtId="49" fontId="23" fillId="0" borderId="0" xfId="0" applyNumberFormat="1" applyFont="1" applyAlignment="1">
      <alignment horizontal="justify" vertical="top" wrapText="1"/>
    </xf>
    <xf numFmtId="0" fontId="24" fillId="0" borderId="0" xfId="0" applyFont="1" applyAlignment="1">
      <alignment horizontal="justify" vertical="top" wrapText="1"/>
    </xf>
    <xf numFmtId="0" fontId="25" fillId="0" borderId="0" xfId="0" applyFont="1" applyAlignment="1">
      <alignment horizontal="justify" vertical="top" wrapText="1"/>
    </xf>
    <xf numFmtId="0" fontId="25" fillId="0" borderId="0" xfId="0" applyFont="1" applyAlignment="1">
      <alignment vertical="top" wrapText="1"/>
    </xf>
    <xf numFmtId="178" fontId="14" fillId="0" borderId="0" xfId="3" applyNumberFormat="1" applyFont="1" applyFill="1"/>
    <xf numFmtId="0" fontId="19" fillId="0" borderId="0" xfId="0" applyFont="1" applyAlignment="1">
      <alignment horizontal="justify" vertical="top" wrapText="1"/>
    </xf>
    <xf numFmtId="0" fontId="19" fillId="0" borderId="0" xfId="0" applyFont="1" applyAlignment="1">
      <alignment vertical="top" wrapText="1"/>
    </xf>
    <xf numFmtId="0" fontId="26" fillId="0" borderId="0" xfId="0" applyFont="1" applyFill="1" applyBorder="1" applyAlignment="1">
      <alignment horizontal="left"/>
    </xf>
    <xf numFmtId="0" fontId="19" fillId="0" borderId="0" xfId="0" applyFont="1" applyAlignment="1">
      <alignment horizontal="justify" vertical="top" wrapText="1"/>
    </xf>
    <xf numFmtId="0" fontId="19" fillId="0" borderId="0" xfId="0" applyFont="1" applyAlignment="1">
      <alignment horizontal="center" wrapText="1"/>
    </xf>
    <xf numFmtId="0" fontId="27" fillId="0" borderId="0" xfId="0" applyFont="1"/>
    <xf numFmtId="0" fontId="15" fillId="0" borderId="0" xfId="0" applyFont="1"/>
    <xf numFmtId="0" fontId="16" fillId="0" borderId="0" xfId="0" applyFont="1"/>
    <xf numFmtId="184" fontId="17" fillId="0" borderId="0" xfId="0" applyNumberFormat="1" applyFont="1" applyBorder="1" applyAlignment="1">
      <alignment horizontal="left"/>
    </xf>
    <xf numFmtId="43" fontId="28" fillId="0" borderId="0" xfId="2" applyFont="1" applyAlignment="1">
      <alignment horizontal="left" vertical="top"/>
    </xf>
    <xf numFmtId="164" fontId="19" fillId="0" borderId="0" xfId="3" applyNumberFormat="1" applyFont="1"/>
  </cellXfs>
  <cellStyles count="4">
    <cellStyle name="Millares [0] 2" xfId="3"/>
    <cellStyle name="Millares 2" xfId="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calcChain" Target="calcChain.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1</xdr:row>
      <xdr:rowOff>2165</xdr:rowOff>
    </xdr:from>
    <xdr:to>
      <xdr:col>1</xdr:col>
      <xdr:colOff>2057399</xdr:colOff>
      <xdr:row>7</xdr:row>
      <xdr:rowOff>28908</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415923" y="125990"/>
          <a:ext cx="1993901" cy="10576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200025</xdr:colOff>
      <xdr:row>2</xdr:row>
      <xdr:rowOff>9526</xdr:rowOff>
    </xdr:from>
    <xdr:to>
      <xdr:col>1</xdr:col>
      <xdr:colOff>2514600</xdr:colOff>
      <xdr:row>7</xdr:row>
      <xdr:rowOff>118111</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495300" y="276226"/>
          <a:ext cx="2314575" cy="11658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285171</xdr:colOff>
      <xdr:row>2</xdr:row>
      <xdr:rowOff>7523</xdr:rowOff>
    </xdr:from>
    <xdr:to>
      <xdr:col>3</xdr:col>
      <xdr:colOff>571500</xdr:colOff>
      <xdr:row>5</xdr:row>
      <xdr:rowOff>179546</xdr:rowOff>
    </xdr:to>
    <xdr:pic>
      <xdr:nvPicPr>
        <xdr:cNvPr id="2" name="Imagen 1">
          <a:extLst>
            <a:ext uri="{FF2B5EF4-FFF2-40B4-BE49-F238E27FC236}">
              <a16:creationId xmlns:a16="http://schemas.microsoft.com/office/drawing/2014/main" id="{3A971AF3-E577-4EFF-9332-86608D539E6C}"/>
            </a:ext>
          </a:extLst>
        </xdr:cNvPr>
        <xdr:cNvPicPr>
          <a:picLocks noChangeAspect="1"/>
        </xdr:cNvPicPr>
      </xdr:nvPicPr>
      <xdr:blipFill>
        <a:blip xmlns:r="http://schemas.openxmlformats.org/officeDocument/2006/relationships" r:embed="rId1"/>
        <a:stretch>
          <a:fillRect/>
        </a:stretch>
      </xdr:blipFill>
      <xdr:spPr>
        <a:xfrm>
          <a:off x="361371" y="140873"/>
          <a:ext cx="1210254" cy="7244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ta%20Rojas\Downloads\ESTADOS%20FINANCIEROS%20OCTUBRE%202021(24-11-2021-9.28A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OCT 2021"/>
      <sheetName val="Hoja2"/>
      <sheetName val="bce OCT 2020"/>
      <sheetName val="ESF OCT 2021"/>
      <sheetName val="ERI OCT 2021"/>
      <sheetName val="Notas OCT 2021"/>
      <sheetName val="Hoja1"/>
    </sheetNames>
    <sheetDataSet>
      <sheetData sheetId="0">
        <row r="6">
          <cell r="A6">
            <v>1</v>
          </cell>
          <cell r="B6" t="str">
            <v>ACTIVO</v>
          </cell>
          <cell r="C6">
            <v>45320425264.010002</v>
          </cell>
          <cell r="D6">
            <v>9268339496.7099991</v>
          </cell>
          <cell r="E6">
            <v>11393136269.559999</v>
          </cell>
          <cell r="F6">
            <v>43195628491.160004</v>
          </cell>
          <cell r="G6">
            <v>4304239309.21</v>
          </cell>
        </row>
        <row r="7">
          <cell r="A7">
            <v>11</v>
          </cell>
          <cell r="B7" t="str">
            <v>EFECTIVO Y EQUIVALENTES AL EFECTIVO</v>
          </cell>
          <cell r="C7">
            <v>17206966204</v>
          </cell>
          <cell r="D7">
            <v>1695874700.0599999</v>
          </cell>
          <cell r="E7">
            <v>3540326008.46</v>
          </cell>
          <cell r="F7">
            <v>15362514895.6</v>
          </cell>
          <cell r="G7">
            <v>19666754204.810001</v>
          </cell>
        </row>
        <row r="8">
          <cell r="A8">
            <v>1105</v>
          </cell>
          <cell r="B8" t="str">
            <v>CAJA</v>
          </cell>
          <cell r="C8">
            <v>80157142</v>
          </cell>
          <cell r="D8">
            <v>43137014.509999998</v>
          </cell>
          <cell r="E8">
            <v>44903142.509999998</v>
          </cell>
          <cell r="F8">
            <v>78391014</v>
          </cell>
        </row>
        <row r="9">
          <cell r="A9">
            <v>110501</v>
          </cell>
          <cell r="B9" t="str">
            <v>CAJA PRINCIPAL</v>
          </cell>
          <cell r="C9">
            <v>0</v>
          </cell>
          <cell r="D9">
            <v>0</v>
          </cell>
          <cell r="E9">
            <v>0</v>
          </cell>
          <cell r="F9">
            <v>0</v>
          </cell>
        </row>
        <row r="10">
          <cell r="A10">
            <v>11050101</v>
          </cell>
          <cell r="B10" t="str">
            <v>CAJA PRINCIPAL</v>
          </cell>
          <cell r="C10">
            <v>0</v>
          </cell>
          <cell r="D10">
            <v>0</v>
          </cell>
          <cell r="E10">
            <v>0</v>
          </cell>
          <cell r="F10">
            <v>0</v>
          </cell>
        </row>
        <row r="11">
          <cell r="A11">
            <v>1105010101</v>
          </cell>
          <cell r="B11" t="str">
            <v>Caja Principal</v>
          </cell>
          <cell r="C11">
            <v>0</v>
          </cell>
          <cell r="D11">
            <v>0</v>
          </cell>
          <cell r="E11">
            <v>0</v>
          </cell>
          <cell r="F11">
            <v>0</v>
          </cell>
        </row>
        <row r="12">
          <cell r="A12">
            <v>110502</v>
          </cell>
          <cell r="B12" t="str">
            <v>Caja Menor</v>
          </cell>
          <cell r="C12">
            <v>80157142</v>
          </cell>
          <cell r="D12">
            <v>43137014.509999998</v>
          </cell>
          <cell r="E12">
            <v>44903142.509999998</v>
          </cell>
          <cell r="F12">
            <v>78391014</v>
          </cell>
        </row>
        <row r="13">
          <cell r="A13">
            <v>11050201</v>
          </cell>
          <cell r="B13" t="str">
            <v>CAJA MENOR</v>
          </cell>
          <cell r="C13">
            <v>80157142</v>
          </cell>
          <cell r="D13">
            <v>43137014.509999998</v>
          </cell>
          <cell r="E13">
            <v>44903142.509999998</v>
          </cell>
          <cell r="F13">
            <v>78391014</v>
          </cell>
        </row>
        <row r="14">
          <cell r="A14">
            <v>1105020105</v>
          </cell>
          <cell r="B14" t="str">
            <v>Ecosistema Ciénaga Grande</v>
          </cell>
          <cell r="C14">
            <v>2975940</v>
          </cell>
          <cell r="D14">
            <v>0</v>
          </cell>
          <cell r="E14">
            <v>1664500</v>
          </cell>
          <cell r="F14">
            <v>1311440</v>
          </cell>
        </row>
        <row r="15">
          <cell r="A15">
            <v>1105020106</v>
          </cell>
          <cell r="B15" t="str">
            <v>Ecosistema Valles y Colinas</v>
          </cell>
          <cell r="C15">
            <v>4121011</v>
          </cell>
          <cell r="D15">
            <v>0</v>
          </cell>
          <cell r="E15">
            <v>1338164</v>
          </cell>
          <cell r="F15">
            <v>2782847</v>
          </cell>
        </row>
        <row r="16">
          <cell r="A16">
            <v>1105020107</v>
          </cell>
          <cell r="B16" t="str">
            <v>Ecosistema Humedales del Sur</v>
          </cell>
          <cell r="C16">
            <v>3302065</v>
          </cell>
          <cell r="D16">
            <v>0</v>
          </cell>
          <cell r="E16">
            <v>0</v>
          </cell>
          <cell r="F16">
            <v>3302065</v>
          </cell>
        </row>
        <row r="17">
          <cell r="A17">
            <v>1105020108</v>
          </cell>
          <cell r="B17" t="str">
            <v>Ecosistema Zonas Costeras</v>
          </cell>
          <cell r="C17">
            <v>0</v>
          </cell>
          <cell r="D17">
            <v>0</v>
          </cell>
          <cell r="E17">
            <v>0</v>
          </cell>
          <cell r="F17">
            <v>0</v>
          </cell>
        </row>
        <row r="18">
          <cell r="A18">
            <v>1105020109</v>
          </cell>
          <cell r="B18" t="str">
            <v>Ecosistema Sierra Nevada</v>
          </cell>
          <cell r="C18">
            <v>4500000</v>
          </cell>
          <cell r="D18">
            <v>0</v>
          </cell>
          <cell r="E18">
            <v>678472</v>
          </cell>
          <cell r="F18">
            <v>3821528</v>
          </cell>
        </row>
        <row r="19">
          <cell r="A19">
            <v>1105020113</v>
          </cell>
          <cell r="B19" t="str">
            <v>Programa Educacion Ambiental</v>
          </cell>
          <cell r="C19">
            <v>423543</v>
          </cell>
          <cell r="D19">
            <v>0</v>
          </cell>
          <cell r="E19">
            <v>416153</v>
          </cell>
          <cell r="F19">
            <v>7390</v>
          </cell>
        </row>
        <row r="20">
          <cell r="A20">
            <v>1105020114</v>
          </cell>
          <cell r="B20" t="str">
            <v>Red de monitoreo calidad del aire</v>
          </cell>
          <cell r="C20">
            <v>5000000</v>
          </cell>
          <cell r="D20">
            <v>4075537</v>
          </cell>
          <cell r="E20">
            <v>4075537</v>
          </cell>
          <cell r="F20">
            <v>5000000</v>
          </cell>
        </row>
        <row r="21">
          <cell r="A21">
            <v>1105020116</v>
          </cell>
          <cell r="B21" t="str">
            <v>Secretaria General</v>
          </cell>
          <cell r="C21">
            <v>46254187</v>
          </cell>
          <cell r="D21">
            <v>35239211.509999998</v>
          </cell>
          <cell r="E21">
            <v>34327654.509999998</v>
          </cell>
          <cell r="F21">
            <v>47165744</v>
          </cell>
        </row>
        <row r="22">
          <cell r="A22">
            <v>1105020117</v>
          </cell>
          <cell r="B22" t="str">
            <v>Caja menor Subdireccion Tecnica</v>
          </cell>
          <cell r="C22">
            <v>5000000</v>
          </cell>
          <cell r="D22">
            <v>0</v>
          </cell>
          <cell r="E22">
            <v>0</v>
          </cell>
          <cell r="F22">
            <v>5000000</v>
          </cell>
        </row>
        <row r="23">
          <cell r="A23">
            <v>1105020118</v>
          </cell>
          <cell r="B23" t="str">
            <v>Planeacion</v>
          </cell>
          <cell r="C23">
            <v>5000000</v>
          </cell>
          <cell r="D23">
            <v>0</v>
          </cell>
          <cell r="E23">
            <v>0</v>
          </cell>
          <cell r="F23">
            <v>5000000</v>
          </cell>
        </row>
        <row r="24">
          <cell r="A24">
            <v>1105020121</v>
          </cell>
          <cell r="B24" t="str">
            <v>Subdirección de Gestion Ambiental</v>
          </cell>
          <cell r="C24">
            <v>3580396</v>
          </cell>
          <cell r="D24">
            <v>3822266</v>
          </cell>
          <cell r="E24">
            <v>2402662</v>
          </cell>
          <cell r="F24">
            <v>5000000</v>
          </cell>
        </row>
        <row r="25">
          <cell r="A25">
            <v>1110</v>
          </cell>
          <cell r="B25" t="str">
            <v>DEPOSITOS EN INSTITUCIONES FINANCIERAS</v>
          </cell>
          <cell r="C25">
            <v>17126809062</v>
          </cell>
          <cell r="D25">
            <v>1652737685.55</v>
          </cell>
          <cell r="E25">
            <v>3495422865.9499998</v>
          </cell>
          <cell r="F25">
            <v>15284123881.6</v>
          </cell>
        </row>
        <row r="26">
          <cell r="A26">
            <v>111005</v>
          </cell>
          <cell r="B26" t="str">
            <v>CUENTA CORRIENTE</v>
          </cell>
          <cell r="C26">
            <v>12006649402.889999</v>
          </cell>
          <cell r="D26">
            <v>956337884.63</v>
          </cell>
          <cell r="E26">
            <v>3437670129.4400001</v>
          </cell>
          <cell r="F26">
            <v>9525317158.0799999</v>
          </cell>
        </row>
        <row r="27">
          <cell r="A27">
            <v>11100501</v>
          </cell>
          <cell r="B27" t="str">
            <v>BANCO POPULAR</v>
          </cell>
          <cell r="C27">
            <v>396042770.82999998</v>
          </cell>
          <cell r="D27">
            <v>155194959</v>
          </cell>
          <cell r="E27">
            <v>233410221.19999999</v>
          </cell>
          <cell r="F27">
            <v>317827508.63</v>
          </cell>
        </row>
        <row r="28">
          <cell r="A28">
            <v>1110050106</v>
          </cell>
          <cell r="B28" t="str">
            <v>Cta.Cte. 400-02150-7</v>
          </cell>
          <cell r="C28">
            <v>396042770.82999998</v>
          </cell>
          <cell r="D28">
            <v>155194959</v>
          </cell>
          <cell r="E28">
            <v>233410221.19999999</v>
          </cell>
          <cell r="F28">
            <v>317827508.63</v>
          </cell>
        </row>
        <row r="29">
          <cell r="A29">
            <v>11100502</v>
          </cell>
          <cell r="B29" t="str">
            <v>BANCO AGRARIO DE COLOMBIA</v>
          </cell>
          <cell r="C29">
            <v>1841147439.9300001</v>
          </cell>
          <cell r="D29">
            <v>3719050</v>
          </cell>
          <cell r="E29">
            <v>0</v>
          </cell>
          <cell r="F29">
            <v>1844866489.9300001</v>
          </cell>
        </row>
        <row r="30">
          <cell r="A30">
            <v>1110050201</v>
          </cell>
          <cell r="B30" t="str">
            <v>Cta.Cte. 04210-001904-3</v>
          </cell>
          <cell r="C30">
            <v>1068637333.9299999</v>
          </cell>
          <cell r="D30">
            <v>3719050</v>
          </cell>
          <cell r="E30">
            <v>0</v>
          </cell>
          <cell r="F30">
            <v>1072356383.9299999</v>
          </cell>
        </row>
        <row r="31">
          <cell r="A31">
            <v>1110050202</v>
          </cell>
          <cell r="B31" t="str">
            <v>Cta.Cte. 0-4240-001127-8 S/TASA PIV</v>
          </cell>
          <cell r="C31">
            <v>772510106</v>
          </cell>
          <cell r="D31">
            <v>0</v>
          </cell>
          <cell r="E31">
            <v>0</v>
          </cell>
          <cell r="F31">
            <v>772510106</v>
          </cell>
        </row>
        <row r="32">
          <cell r="A32">
            <v>11100503</v>
          </cell>
          <cell r="B32" t="str">
            <v>BANCO DAVIVIENDA</v>
          </cell>
          <cell r="C32">
            <v>150509153.46000001</v>
          </cell>
          <cell r="D32">
            <v>150000</v>
          </cell>
          <cell r="E32">
            <v>0</v>
          </cell>
          <cell r="F32">
            <v>150659153.46000001</v>
          </cell>
        </row>
        <row r="33">
          <cell r="A33">
            <v>1110050301</v>
          </cell>
          <cell r="B33" t="str">
            <v>Cta.Cte. 341-04802-3</v>
          </cell>
          <cell r="C33">
            <v>150509153.46000001</v>
          </cell>
          <cell r="D33">
            <v>150000</v>
          </cell>
          <cell r="E33">
            <v>0</v>
          </cell>
          <cell r="F33">
            <v>150659153.46000001</v>
          </cell>
        </row>
        <row r="34">
          <cell r="A34">
            <v>11100506</v>
          </cell>
          <cell r="B34" t="str">
            <v>BANCOLOMBIA</v>
          </cell>
          <cell r="C34">
            <v>520881827.76999998</v>
          </cell>
          <cell r="D34">
            <v>0</v>
          </cell>
          <cell r="E34">
            <v>82677.39</v>
          </cell>
          <cell r="F34">
            <v>520799150.38</v>
          </cell>
        </row>
        <row r="35">
          <cell r="A35">
            <v>1110050602</v>
          </cell>
          <cell r="B35" t="str">
            <v>Cta.Cte. 516-015667-13</v>
          </cell>
          <cell r="C35">
            <v>520881827.76999998</v>
          </cell>
          <cell r="D35">
            <v>0</v>
          </cell>
          <cell r="E35">
            <v>82677.39</v>
          </cell>
          <cell r="F35">
            <v>520799150.38</v>
          </cell>
        </row>
        <row r="36">
          <cell r="A36">
            <v>11100508</v>
          </cell>
          <cell r="B36" t="str">
            <v>BANCO BBVA</v>
          </cell>
          <cell r="C36">
            <v>3673195261.6799998</v>
          </cell>
          <cell r="D36">
            <v>475799855.73000002</v>
          </cell>
          <cell r="E36">
            <v>2174044132.3899999</v>
          </cell>
          <cell r="F36">
            <v>1974950985.02</v>
          </cell>
        </row>
        <row r="37">
          <cell r="A37">
            <v>1110050801</v>
          </cell>
          <cell r="B37" t="str">
            <v>Cta.Cte. 518-00079-9</v>
          </cell>
          <cell r="C37">
            <v>3560749575.4899998</v>
          </cell>
          <cell r="D37">
            <v>475799855.73000002</v>
          </cell>
          <cell r="E37">
            <v>2174044132.3899999</v>
          </cell>
          <cell r="F37">
            <v>1862505298.8299999</v>
          </cell>
        </row>
        <row r="38">
          <cell r="A38">
            <v>1110050806</v>
          </cell>
          <cell r="B38" t="str">
            <v>Cta.Cte.  BBVA 805-003498 Sobretasa Amb.</v>
          </cell>
          <cell r="C38">
            <v>112445686.19</v>
          </cell>
          <cell r="D38">
            <v>0</v>
          </cell>
          <cell r="E38">
            <v>0</v>
          </cell>
          <cell r="F38">
            <v>112445686.19</v>
          </cell>
        </row>
        <row r="39">
          <cell r="A39">
            <v>11100590</v>
          </cell>
          <cell r="B39" t="str">
            <v>RECURSOS CON DESTINACION ESPECIFICA CUENTA CORRIENTE</v>
          </cell>
          <cell r="C39">
            <v>5424872949.2200003</v>
          </cell>
          <cell r="D39">
            <v>321474019.89999998</v>
          </cell>
          <cell r="E39">
            <v>1030133098.46</v>
          </cell>
          <cell r="F39">
            <v>4716213870.6599998</v>
          </cell>
        </row>
        <row r="40">
          <cell r="A40">
            <v>1110059001</v>
          </cell>
          <cell r="B40" t="str">
            <v>BBVA 518-00182-1 Uso de Agua</v>
          </cell>
          <cell r="C40">
            <v>2646349271.8000002</v>
          </cell>
          <cell r="D40">
            <v>68729336.810000002</v>
          </cell>
          <cell r="E40">
            <v>435000055.51999998</v>
          </cell>
          <cell r="F40">
            <v>2280078553.0900002</v>
          </cell>
        </row>
        <row r="41">
          <cell r="A41">
            <v>1110059002</v>
          </cell>
          <cell r="B41" t="str">
            <v>BBVA 518-00731-5 Red Monitoreo</v>
          </cell>
          <cell r="C41">
            <v>277589669.57999998</v>
          </cell>
          <cell r="D41">
            <v>17822636</v>
          </cell>
          <cell r="E41">
            <v>34885075</v>
          </cell>
          <cell r="F41">
            <v>260527230.58000001</v>
          </cell>
        </row>
        <row r="42">
          <cell r="A42">
            <v>1110059006</v>
          </cell>
          <cell r="B42" t="str">
            <v>OCCIDENTE 870-93111-0 Conv. INVIAS 01221</v>
          </cell>
          <cell r="C42">
            <v>0</v>
          </cell>
          <cell r="D42">
            <v>0</v>
          </cell>
          <cell r="E42">
            <v>0</v>
          </cell>
          <cell r="F42">
            <v>0</v>
          </cell>
        </row>
        <row r="43">
          <cell r="A43">
            <v>1110059007</v>
          </cell>
          <cell r="B43" t="str">
            <v>POPULAR 400-02017-8</v>
          </cell>
          <cell r="C43">
            <v>0</v>
          </cell>
          <cell r="D43">
            <v>219150196</v>
          </cell>
          <cell r="E43">
            <v>219150196</v>
          </cell>
          <cell r="F43">
            <v>0</v>
          </cell>
        </row>
        <row r="44">
          <cell r="A44">
            <v>1110059008</v>
          </cell>
          <cell r="B44" t="str">
            <v>POPULAR 400-02018-6</v>
          </cell>
          <cell r="C44">
            <v>0</v>
          </cell>
          <cell r="D44">
            <v>15347000</v>
          </cell>
          <cell r="E44">
            <v>15347000</v>
          </cell>
          <cell r="F44">
            <v>0</v>
          </cell>
        </row>
        <row r="45">
          <cell r="A45">
            <v>1110059009</v>
          </cell>
          <cell r="B45" t="str">
            <v>OCCIDENTE 870-941747 Conv. INVIAS 776-2021</v>
          </cell>
          <cell r="C45">
            <v>2500934007.8400002</v>
          </cell>
          <cell r="D45">
            <v>424851.09</v>
          </cell>
          <cell r="E45">
            <v>325750771.94</v>
          </cell>
          <cell r="F45">
            <v>2175608086.9899998</v>
          </cell>
        </row>
        <row r="46">
          <cell r="A46">
            <v>111006</v>
          </cell>
          <cell r="B46" t="str">
            <v>CUENTA DE AHORRO</v>
          </cell>
          <cell r="C46">
            <v>5120159659.1099997</v>
          </cell>
          <cell r="D46">
            <v>696399800.91999996</v>
          </cell>
          <cell r="E46">
            <v>57752736.509999998</v>
          </cell>
          <cell r="F46">
            <v>5758806723.5200005</v>
          </cell>
        </row>
        <row r="47">
          <cell r="A47">
            <v>11100603</v>
          </cell>
          <cell r="B47" t="str">
            <v>DAVIVIENDA</v>
          </cell>
          <cell r="C47">
            <v>1615643434.3199999</v>
          </cell>
          <cell r="D47">
            <v>275836445.45999998</v>
          </cell>
          <cell r="E47">
            <v>0</v>
          </cell>
          <cell r="F47">
            <v>1891479879.78</v>
          </cell>
        </row>
        <row r="48">
          <cell r="A48">
            <v>1110060301</v>
          </cell>
          <cell r="B48" t="str">
            <v>Cta.Ahorro 116605752-9 s-amb El Reten</v>
          </cell>
          <cell r="C48">
            <v>135882529.22</v>
          </cell>
          <cell r="D48">
            <v>11550.01</v>
          </cell>
          <cell r="E48">
            <v>0</v>
          </cell>
          <cell r="F48">
            <v>135894079.22999999</v>
          </cell>
        </row>
        <row r="49">
          <cell r="A49">
            <v>1110060302</v>
          </cell>
          <cell r="B49" t="str">
            <v>Cta.Ahorro 1171-0005-8538 CONV.526-2016 MINAMBIENTE</v>
          </cell>
          <cell r="C49">
            <v>92174.68</v>
          </cell>
          <cell r="D49">
            <v>7.83</v>
          </cell>
          <cell r="E49">
            <v>0</v>
          </cell>
          <cell r="F49">
            <v>92182.51</v>
          </cell>
        </row>
        <row r="50">
          <cell r="A50">
            <v>1110060303</v>
          </cell>
          <cell r="B50" t="str">
            <v>Cta.Ahorro 1171-0009-1794 TRANSFER. SECTOR ELECTRICO</v>
          </cell>
          <cell r="C50">
            <v>1479668730.4200001</v>
          </cell>
          <cell r="D50">
            <v>275824887.62</v>
          </cell>
          <cell r="E50">
            <v>0</v>
          </cell>
          <cell r="F50">
            <v>1755493618.04</v>
          </cell>
        </row>
        <row r="51">
          <cell r="A51">
            <v>11100604</v>
          </cell>
          <cell r="B51" t="str">
            <v>BANCO BBVA</v>
          </cell>
          <cell r="C51">
            <v>0</v>
          </cell>
          <cell r="D51">
            <v>80686361</v>
          </cell>
          <cell r="E51">
            <v>0</v>
          </cell>
          <cell r="F51">
            <v>80686361</v>
          </cell>
        </row>
        <row r="52">
          <cell r="A52">
            <v>1110060408</v>
          </cell>
          <cell r="B52" t="str">
            <v>Cta.Ahorro 719-04408-3 Sob.Amb.Plato</v>
          </cell>
          <cell r="C52">
            <v>0</v>
          </cell>
          <cell r="D52">
            <v>80686361</v>
          </cell>
          <cell r="E52">
            <v>0</v>
          </cell>
          <cell r="F52">
            <v>80686361</v>
          </cell>
        </row>
        <row r="53">
          <cell r="A53">
            <v>1110060409</v>
          </cell>
          <cell r="B53" t="str">
            <v>Cta.Ahorro 375-19332-3 Sob. Amb. Reten</v>
          </cell>
          <cell r="C53">
            <v>0</v>
          </cell>
          <cell r="D53">
            <v>0</v>
          </cell>
          <cell r="E53">
            <v>0</v>
          </cell>
          <cell r="F53">
            <v>0</v>
          </cell>
        </row>
        <row r="54">
          <cell r="A54">
            <v>11100605</v>
          </cell>
          <cell r="B54" t="str">
            <v>BANCO AGRARIO DE COLOMBIA</v>
          </cell>
          <cell r="C54">
            <v>22569035</v>
          </cell>
          <cell r="D54">
            <v>11290</v>
          </cell>
          <cell r="E54">
            <v>0</v>
          </cell>
          <cell r="F54">
            <v>22580325</v>
          </cell>
        </row>
        <row r="55">
          <cell r="A55">
            <v>1110060501</v>
          </cell>
          <cell r="B55" t="str">
            <v>Cta.Ahorro 0-4212-012693-2 Aracataca</v>
          </cell>
          <cell r="C55">
            <v>115</v>
          </cell>
          <cell r="D55">
            <v>0</v>
          </cell>
          <cell r="E55">
            <v>0</v>
          </cell>
          <cell r="F55">
            <v>115</v>
          </cell>
        </row>
        <row r="56">
          <cell r="A56">
            <v>1110060503</v>
          </cell>
          <cell r="B56" t="str">
            <v>Cta.Ahorro 4-4209-300836-1 Cienaga</v>
          </cell>
          <cell r="C56">
            <v>22507345</v>
          </cell>
          <cell r="D56">
            <v>11276</v>
          </cell>
          <cell r="E56">
            <v>0</v>
          </cell>
          <cell r="F56">
            <v>22518621</v>
          </cell>
        </row>
        <row r="57">
          <cell r="A57">
            <v>1110060504</v>
          </cell>
          <cell r="B57" t="str">
            <v>Cta.Ahorro 4-4263-2-03278-4</v>
          </cell>
          <cell r="C57">
            <v>61575</v>
          </cell>
          <cell r="D57">
            <v>14</v>
          </cell>
          <cell r="E57">
            <v>0</v>
          </cell>
          <cell r="F57">
            <v>61589</v>
          </cell>
        </row>
        <row r="58">
          <cell r="A58">
            <v>11100606</v>
          </cell>
          <cell r="B58" t="str">
            <v>BANCO DE OCCIDENTE</v>
          </cell>
          <cell r="C58">
            <v>193620206.87</v>
          </cell>
          <cell r="D58">
            <v>49321.19</v>
          </cell>
          <cell r="E58">
            <v>71685.600000000006</v>
          </cell>
          <cell r="F58">
            <v>193597842.46000001</v>
          </cell>
        </row>
        <row r="59">
          <cell r="A59">
            <v>1110060601</v>
          </cell>
          <cell r="B59" t="str">
            <v>Cta.Ahorro No. 870-84028-7</v>
          </cell>
          <cell r="C59">
            <v>0</v>
          </cell>
          <cell r="D59">
            <v>0</v>
          </cell>
          <cell r="E59">
            <v>0</v>
          </cell>
          <cell r="F59">
            <v>0</v>
          </cell>
        </row>
        <row r="60">
          <cell r="A60">
            <v>1110060602</v>
          </cell>
          <cell r="B60" t="str">
            <v>Cta.Ahorro 870-84415-6 Sobretasa Peaje</v>
          </cell>
          <cell r="C60">
            <v>0</v>
          </cell>
          <cell r="D60">
            <v>0</v>
          </cell>
          <cell r="E60">
            <v>0</v>
          </cell>
          <cell r="F60">
            <v>0</v>
          </cell>
        </row>
        <row r="61">
          <cell r="A61">
            <v>1110060603</v>
          </cell>
          <cell r="B61" t="str">
            <v>Cta.Ahorro 870-92779-5 Convenio Tay.</v>
          </cell>
          <cell r="C61">
            <v>0</v>
          </cell>
          <cell r="D61">
            <v>0</v>
          </cell>
          <cell r="E61">
            <v>0</v>
          </cell>
          <cell r="F61">
            <v>0</v>
          </cell>
        </row>
        <row r="62">
          <cell r="A62">
            <v>1110060604</v>
          </cell>
          <cell r="B62" t="str">
            <v>Cta.Ahorro 870-93200-1 USO AGUA</v>
          </cell>
          <cell r="C62">
            <v>193620206.87</v>
          </cell>
          <cell r="D62">
            <v>49321.19</v>
          </cell>
          <cell r="E62">
            <v>71685.600000000006</v>
          </cell>
          <cell r="F62">
            <v>193597842.46000001</v>
          </cell>
        </row>
        <row r="63">
          <cell r="A63">
            <v>11100608</v>
          </cell>
          <cell r="B63" t="str">
            <v>BANCO DE BOGOTA</v>
          </cell>
          <cell r="C63">
            <v>1453846804.8</v>
          </cell>
          <cell r="D63">
            <v>64515833</v>
          </cell>
          <cell r="E63">
            <v>95236</v>
          </cell>
          <cell r="F63">
            <v>1518267401.8</v>
          </cell>
        </row>
        <row r="64">
          <cell r="A64">
            <v>1110060801</v>
          </cell>
          <cell r="B64" t="str">
            <v>Cta.Ahorro 220188411 Sobretasa Amb.</v>
          </cell>
          <cell r="C64">
            <v>126891852</v>
          </cell>
          <cell r="D64">
            <v>10574</v>
          </cell>
          <cell r="E64">
            <v>0</v>
          </cell>
          <cell r="F64">
            <v>126902426</v>
          </cell>
        </row>
        <row r="65">
          <cell r="A65">
            <v>1110060802</v>
          </cell>
          <cell r="B65" t="str">
            <v>CTA AH 221128077 SOBRE TASA AMB</v>
          </cell>
          <cell r="C65">
            <v>1326954952.8</v>
          </cell>
          <cell r="D65">
            <v>64505259</v>
          </cell>
          <cell r="E65">
            <v>95236</v>
          </cell>
          <cell r="F65">
            <v>1391364975.8</v>
          </cell>
        </row>
        <row r="66">
          <cell r="A66">
            <v>11100609</v>
          </cell>
          <cell r="B66" t="str">
            <v>BANCOLOMBIA</v>
          </cell>
          <cell r="C66">
            <v>92623280.030000001</v>
          </cell>
          <cell r="D66">
            <v>5048970.2699999996</v>
          </cell>
          <cell r="E66">
            <v>0</v>
          </cell>
          <cell r="F66">
            <v>97672250.299999997</v>
          </cell>
        </row>
        <row r="67">
          <cell r="A67">
            <v>1110060901</v>
          </cell>
          <cell r="B67" t="str">
            <v>Cta.Ahorro 516-591064-11 FCA</v>
          </cell>
          <cell r="C67">
            <v>5902.43</v>
          </cell>
          <cell r="D67">
            <v>0</v>
          </cell>
          <cell r="E67">
            <v>0</v>
          </cell>
          <cell r="F67">
            <v>5902.43</v>
          </cell>
        </row>
        <row r="68">
          <cell r="A68">
            <v>1110060902</v>
          </cell>
          <cell r="B68" t="str">
            <v>Cta.Ahorro 512-938672-95 Sob.Amb.Tenerife</v>
          </cell>
          <cell r="C68">
            <v>92617377.599999994</v>
          </cell>
          <cell r="D68">
            <v>5048970.2699999996</v>
          </cell>
          <cell r="E68">
            <v>0</v>
          </cell>
          <cell r="F68">
            <v>97666347.870000005</v>
          </cell>
        </row>
        <row r="69">
          <cell r="A69">
            <v>11100610</v>
          </cell>
          <cell r="B69" t="str">
            <v>BANCO CAJA SOCIAL</v>
          </cell>
          <cell r="C69">
            <v>0</v>
          </cell>
          <cell r="D69">
            <v>0</v>
          </cell>
          <cell r="E69">
            <v>0</v>
          </cell>
          <cell r="F69">
            <v>0</v>
          </cell>
        </row>
        <row r="70">
          <cell r="A70">
            <v>1110061002</v>
          </cell>
          <cell r="B70" t="str">
            <v>Cta.Ahorro 24053815466 CONV DPS-CORPAMAG</v>
          </cell>
          <cell r="C70">
            <v>0</v>
          </cell>
          <cell r="D70">
            <v>0</v>
          </cell>
          <cell r="E70">
            <v>0</v>
          </cell>
          <cell r="F70">
            <v>0</v>
          </cell>
        </row>
        <row r="71">
          <cell r="A71">
            <v>11100690</v>
          </cell>
          <cell r="B71" t="str">
            <v>RECURSOS CON DESTINACION ESPECIFICA CUENTA DE AHORRO</v>
          </cell>
          <cell r="C71">
            <v>1741856898.0899999</v>
          </cell>
          <cell r="D71">
            <v>270251580</v>
          </cell>
          <cell r="E71">
            <v>57585814.909999996</v>
          </cell>
          <cell r="F71">
            <v>1954522663.1800001</v>
          </cell>
        </row>
        <row r="72">
          <cell r="A72">
            <v>1110069001</v>
          </cell>
          <cell r="B72" t="str">
            <v>BBVA 518-30515-6 Tasa Retributiva</v>
          </cell>
          <cell r="C72">
            <v>129959932.16</v>
          </cell>
          <cell r="D72">
            <v>36296375</v>
          </cell>
          <cell r="E72">
            <v>57585814.909999996</v>
          </cell>
          <cell r="F72">
            <v>108670492.25</v>
          </cell>
        </row>
        <row r="73">
          <cell r="A73">
            <v>1110069003</v>
          </cell>
          <cell r="B73" t="str">
            <v>DAVIVIENDA 117100072075 CONV.769 ADR</v>
          </cell>
          <cell r="C73">
            <v>2518645.2599999998</v>
          </cell>
          <cell r="D73">
            <v>1093.18</v>
          </cell>
          <cell r="E73">
            <v>0</v>
          </cell>
          <cell r="F73">
            <v>2519738.44</v>
          </cell>
        </row>
        <row r="74">
          <cell r="A74">
            <v>1110069004</v>
          </cell>
          <cell r="B74" t="str">
            <v>DAVIVIENDA 117100073578  CV.517 ADR</v>
          </cell>
          <cell r="C74">
            <v>3391433.61</v>
          </cell>
          <cell r="D74">
            <v>288.27</v>
          </cell>
          <cell r="E74">
            <v>0</v>
          </cell>
          <cell r="F74">
            <v>3391721.88</v>
          </cell>
        </row>
        <row r="75">
          <cell r="A75">
            <v>1110069006</v>
          </cell>
          <cell r="B75" t="str">
            <v>COLPATRIA 7172005471 CV 198/17 CORPOCESAR</v>
          </cell>
          <cell r="C75">
            <v>82673637.599999994</v>
          </cell>
          <cell r="D75">
            <v>0</v>
          </cell>
          <cell r="E75">
            <v>0</v>
          </cell>
          <cell r="F75">
            <v>82673637.599999994</v>
          </cell>
        </row>
        <row r="76">
          <cell r="A76">
            <v>1110069008</v>
          </cell>
          <cell r="B76" t="str">
            <v>DAVIVIENDA CTA AH 117170037404 TASA FORESTAL</v>
          </cell>
          <cell r="C76">
            <v>30545579.07</v>
          </cell>
          <cell r="D76">
            <v>2596.37</v>
          </cell>
          <cell r="E76">
            <v>0</v>
          </cell>
          <cell r="F76">
            <v>30548175.440000001</v>
          </cell>
        </row>
        <row r="77">
          <cell r="A77">
            <v>1110069009</v>
          </cell>
          <cell r="B77" t="str">
            <v>DAVIVIENDA 117169998715 CV. INVIAS 1271</v>
          </cell>
          <cell r="C77">
            <v>0</v>
          </cell>
          <cell r="D77">
            <v>0</v>
          </cell>
          <cell r="E77">
            <v>0</v>
          </cell>
          <cell r="F77">
            <v>0</v>
          </cell>
        </row>
        <row r="78">
          <cell r="A78">
            <v>1110069010</v>
          </cell>
          <cell r="B78" t="str">
            <v>DAVIVIENDA CTA AH 117100092909 TUA</v>
          </cell>
          <cell r="C78">
            <v>727512502.57000005</v>
          </cell>
          <cell r="D78">
            <v>98508223.959999993</v>
          </cell>
          <cell r="E78">
            <v>0</v>
          </cell>
          <cell r="F78">
            <v>826020726.52999997</v>
          </cell>
        </row>
        <row r="79">
          <cell r="A79">
            <v>1110069011</v>
          </cell>
          <cell r="B79" t="str">
            <v>DAVIVIENDA CTA AH 117100092917 TASA RETRIBUTIVA</v>
          </cell>
          <cell r="C79">
            <v>765255167.82000005</v>
          </cell>
          <cell r="D79">
            <v>135443003.22</v>
          </cell>
          <cell r="E79">
            <v>0</v>
          </cell>
          <cell r="F79">
            <v>900698171.03999996</v>
          </cell>
        </row>
        <row r="80">
          <cell r="A80">
            <v>1132</v>
          </cell>
          <cell r="B80" t="str">
            <v>EFECTIVO DE USO RESTRINGIDO</v>
          </cell>
          <cell r="C80">
            <v>0</v>
          </cell>
          <cell r="D80">
            <v>0</v>
          </cell>
          <cell r="E80">
            <v>0</v>
          </cell>
          <cell r="F80">
            <v>0</v>
          </cell>
        </row>
        <row r="81">
          <cell r="A81">
            <v>113210</v>
          </cell>
          <cell r="B81" t="str">
            <v>Depositos en instituciones financieras</v>
          </cell>
          <cell r="C81">
            <v>0</v>
          </cell>
          <cell r="D81">
            <v>0</v>
          </cell>
          <cell r="E81">
            <v>0</v>
          </cell>
          <cell r="F81">
            <v>0</v>
          </cell>
        </row>
        <row r="82">
          <cell r="A82">
            <v>11321001</v>
          </cell>
          <cell r="B82" t="str">
            <v>CUENTAS CORRIENTES</v>
          </cell>
          <cell r="C82">
            <v>0</v>
          </cell>
          <cell r="D82">
            <v>0</v>
          </cell>
          <cell r="E82">
            <v>0</v>
          </cell>
          <cell r="F82">
            <v>0</v>
          </cell>
        </row>
        <row r="83">
          <cell r="A83">
            <v>1132100101</v>
          </cell>
          <cell r="B83" t="str">
            <v>BBVA 518-00182-1 Uso de Agua</v>
          </cell>
          <cell r="C83">
            <v>0</v>
          </cell>
          <cell r="D83">
            <v>0</v>
          </cell>
          <cell r="E83">
            <v>0</v>
          </cell>
          <cell r="F83">
            <v>0</v>
          </cell>
        </row>
        <row r="84">
          <cell r="A84">
            <v>1132100102</v>
          </cell>
          <cell r="B84" t="str">
            <v>BBVA 518-00731-5 Red Monitoreo</v>
          </cell>
          <cell r="C84">
            <v>0</v>
          </cell>
          <cell r="D84">
            <v>0</v>
          </cell>
          <cell r="E84">
            <v>0</v>
          </cell>
          <cell r="F84">
            <v>0</v>
          </cell>
        </row>
        <row r="85">
          <cell r="A85">
            <v>1132100103</v>
          </cell>
          <cell r="B85" t="str">
            <v>BBVA 844-000182 Conv. INCODER</v>
          </cell>
          <cell r="C85">
            <v>0</v>
          </cell>
          <cell r="D85">
            <v>0</v>
          </cell>
          <cell r="E85">
            <v>0</v>
          </cell>
          <cell r="F85">
            <v>0</v>
          </cell>
        </row>
        <row r="86">
          <cell r="A86">
            <v>1132100104</v>
          </cell>
          <cell r="B86" t="str">
            <v>BBVA 844-000331 Conv. INVIAS D.CLARIN</v>
          </cell>
          <cell r="C86">
            <v>0</v>
          </cell>
          <cell r="D86">
            <v>0</v>
          </cell>
          <cell r="E86">
            <v>0</v>
          </cell>
          <cell r="F86">
            <v>0</v>
          </cell>
        </row>
        <row r="87">
          <cell r="A87">
            <v>1132100105</v>
          </cell>
          <cell r="B87" t="str">
            <v>BBVA 844-000372 Conv. MADS 618</v>
          </cell>
          <cell r="C87">
            <v>0</v>
          </cell>
          <cell r="D87">
            <v>0</v>
          </cell>
          <cell r="E87">
            <v>0</v>
          </cell>
          <cell r="F87">
            <v>0</v>
          </cell>
        </row>
        <row r="88">
          <cell r="A88">
            <v>1132100106</v>
          </cell>
          <cell r="B88" t="str">
            <v>OCCIDENTE 870-93111-0 Conv. INVIAS 01221</v>
          </cell>
          <cell r="C88">
            <v>0</v>
          </cell>
          <cell r="D88">
            <v>0</v>
          </cell>
          <cell r="E88">
            <v>0</v>
          </cell>
          <cell r="F88">
            <v>0</v>
          </cell>
        </row>
        <row r="89">
          <cell r="A89">
            <v>1132100107</v>
          </cell>
          <cell r="B89" t="str">
            <v>POPULAR 400-02017-8</v>
          </cell>
          <cell r="C89">
            <v>0</v>
          </cell>
          <cell r="D89">
            <v>0</v>
          </cell>
          <cell r="E89">
            <v>0</v>
          </cell>
          <cell r="F89">
            <v>0</v>
          </cell>
        </row>
        <row r="90">
          <cell r="A90">
            <v>1132100108</v>
          </cell>
          <cell r="B90" t="str">
            <v>POPULAR 400-02018-6</v>
          </cell>
          <cell r="C90">
            <v>0</v>
          </cell>
          <cell r="D90">
            <v>0</v>
          </cell>
          <cell r="E90">
            <v>0</v>
          </cell>
          <cell r="F90">
            <v>0</v>
          </cell>
        </row>
        <row r="91">
          <cell r="A91">
            <v>11321002</v>
          </cell>
          <cell r="B91" t="str">
            <v>CUENTAS AHORRO</v>
          </cell>
          <cell r="C91">
            <v>0</v>
          </cell>
          <cell r="D91">
            <v>0</v>
          </cell>
          <cell r="E91">
            <v>0</v>
          </cell>
          <cell r="F91">
            <v>0</v>
          </cell>
        </row>
        <row r="92">
          <cell r="A92">
            <v>1132100201</v>
          </cell>
          <cell r="B92" t="str">
            <v>BBVA 518-30515-6 Tasa Retributiva</v>
          </cell>
          <cell r="C92">
            <v>0</v>
          </cell>
          <cell r="D92">
            <v>0</v>
          </cell>
          <cell r="E92">
            <v>0</v>
          </cell>
          <cell r="F92">
            <v>0</v>
          </cell>
        </row>
        <row r="93">
          <cell r="A93">
            <v>1132100202</v>
          </cell>
          <cell r="B93" t="str">
            <v>BBVA 844-001099 CONVENIO UAC</v>
          </cell>
          <cell r="C93">
            <v>0</v>
          </cell>
          <cell r="D93">
            <v>0</v>
          </cell>
          <cell r="E93">
            <v>0</v>
          </cell>
          <cell r="F93">
            <v>0</v>
          </cell>
        </row>
        <row r="94">
          <cell r="A94">
            <v>1132100203</v>
          </cell>
          <cell r="B94" t="str">
            <v>DAVIVIENDA 117100072075 CONV.769 ADR</v>
          </cell>
          <cell r="C94">
            <v>0</v>
          </cell>
          <cell r="D94">
            <v>0</v>
          </cell>
          <cell r="E94">
            <v>0</v>
          </cell>
          <cell r="F94">
            <v>0</v>
          </cell>
        </row>
        <row r="95">
          <cell r="A95">
            <v>1132100204</v>
          </cell>
          <cell r="B95" t="str">
            <v>DAVIVIENDA 117100073578  CV.517 ADR</v>
          </cell>
          <cell r="C95">
            <v>0</v>
          </cell>
          <cell r="D95">
            <v>0</v>
          </cell>
          <cell r="E95">
            <v>0</v>
          </cell>
          <cell r="F95">
            <v>0</v>
          </cell>
        </row>
        <row r="96">
          <cell r="A96">
            <v>1132100206</v>
          </cell>
          <cell r="B96" t="str">
            <v>BCO COLPATRIA CTA AH 7172005471 CONV 198/17 CORPOCESAR</v>
          </cell>
          <cell r="C96">
            <v>0</v>
          </cell>
          <cell r="D96">
            <v>0</v>
          </cell>
          <cell r="E96">
            <v>0</v>
          </cell>
          <cell r="F96">
            <v>0</v>
          </cell>
        </row>
        <row r="97">
          <cell r="A97">
            <v>1132100208</v>
          </cell>
          <cell r="B97" t="str">
            <v>DAVIVIENDA CTA AH 117170037404 TASA FORESTAL</v>
          </cell>
          <cell r="C97">
            <v>0</v>
          </cell>
          <cell r="D97">
            <v>0</v>
          </cell>
          <cell r="E97">
            <v>0</v>
          </cell>
          <cell r="F97">
            <v>0</v>
          </cell>
        </row>
        <row r="98">
          <cell r="A98">
            <v>1133</v>
          </cell>
          <cell r="B98" t="str">
            <v>EQUIVALENTES AL EFECTIVO</v>
          </cell>
          <cell r="C98">
            <v>0</v>
          </cell>
          <cell r="D98">
            <v>0</v>
          </cell>
          <cell r="E98">
            <v>0</v>
          </cell>
          <cell r="F98">
            <v>0</v>
          </cell>
        </row>
        <row r="99">
          <cell r="A99">
            <v>113308</v>
          </cell>
          <cell r="B99" t="str">
            <v>RECURSOS ENTREGADOS EN ADMINISTRACION</v>
          </cell>
          <cell r="C99">
            <v>0</v>
          </cell>
          <cell r="D99">
            <v>0</v>
          </cell>
          <cell r="E99">
            <v>0</v>
          </cell>
          <cell r="F99">
            <v>0</v>
          </cell>
        </row>
        <row r="100">
          <cell r="A100">
            <v>11330801</v>
          </cell>
          <cell r="B100" t="str">
            <v>RECURSOS ENTREGADOS EN ADMINISTRACION</v>
          </cell>
          <cell r="C100">
            <v>0</v>
          </cell>
          <cell r="D100">
            <v>0</v>
          </cell>
          <cell r="E100">
            <v>0</v>
          </cell>
          <cell r="F100">
            <v>0</v>
          </cell>
        </row>
        <row r="101">
          <cell r="A101">
            <v>1133080101</v>
          </cell>
          <cell r="B101" t="str">
            <v>Recursos Entregados en Administracion</v>
          </cell>
          <cell r="C101">
            <v>0</v>
          </cell>
          <cell r="D101">
            <v>0</v>
          </cell>
          <cell r="E101">
            <v>0</v>
          </cell>
          <cell r="F101">
            <v>0</v>
          </cell>
        </row>
        <row r="102">
          <cell r="A102">
            <v>13</v>
          </cell>
          <cell r="B102" t="str">
            <v>CUENTAS POR COBRAR</v>
          </cell>
          <cell r="C102">
            <v>16920542881.469999</v>
          </cell>
          <cell r="D102">
            <v>2676851301.6900001</v>
          </cell>
          <cell r="E102">
            <v>2776878727.5</v>
          </cell>
          <cell r="F102">
            <v>16820515455.66</v>
          </cell>
        </row>
        <row r="103">
          <cell r="A103">
            <v>1311</v>
          </cell>
          <cell r="B103" t="str">
            <v>CONTRIBUCIONES, TASAS E INGRESOS NO TRIBUTARIOS</v>
          </cell>
          <cell r="C103">
            <v>18069560344.360001</v>
          </cell>
          <cell r="D103">
            <v>1748389186.8</v>
          </cell>
          <cell r="E103">
            <v>2070857885.5</v>
          </cell>
          <cell r="F103">
            <v>17747091645.66</v>
          </cell>
        </row>
        <row r="104">
          <cell r="A104">
            <v>131101</v>
          </cell>
          <cell r="B104" t="str">
            <v>TASAS</v>
          </cell>
          <cell r="C104">
            <v>17350686057.330002</v>
          </cell>
          <cell r="D104">
            <v>1180851414.4100001</v>
          </cell>
          <cell r="E104">
            <v>1450540497.1099999</v>
          </cell>
          <cell r="F104">
            <v>17080996974.629999</v>
          </cell>
        </row>
        <row r="105">
          <cell r="A105">
            <v>13110101</v>
          </cell>
          <cell r="B105" t="str">
            <v>TASA POR UTILIZACION DE RECURSOS NATURALES</v>
          </cell>
          <cell r="C105">
            <v>4547924672.8699999</v>
          </cell>
          <cell r="D105">
            <v>300000</v>
          </cell>
          <cell r="E105">
            <v>116812105.20999999</v>
          </cell>
          <cell r="F105">
            <v>4431412567.6599998</v>
          </cell>
        </row>
        <row r="106">
          <cell r="A106">
            <v>1311010101</v>
          </cell>
          <cell r="B106" t="str">
            <v>Uso de Aguas</v>
          </cell>
          <cell r="C106">
            <v>4530187549.9499998</v>
          </cell>
          <cell r="D106">
            <v>0</v>
          </cell>
          <cell r="E106">
            <v>116662105.20999999</v>
          </cell>
          <cell r="F106">
            <v>4413525444.7399998</v>
          </cell>
        </row>
        <row r="107">
          <cell r="A107">
            <v>1311010102</v>
          </cell>
          <cell r="B107" t="str">
            <v>Salvoconducto Movilizacion Forestal</v>
          </cell>
          <cell r="C107">
            <v>0</v>
          </cell>
          <cell r="D107">
            <v>300000</v>
          </cell>
          <cell r="E107">
            <v>150000</v>
          </cell>
          <cell r="F107">
            <v>150000</v>
          </cell>
        </row>
        <row r="108">
          <cell r="A108">
            <v>1311010103</v>
          </cell>
          <cell r="B108" t="str">
            <v>Movilizacion fauna</v>
          </cell>
          <cell r="C108">
            <v>0</v>
          </cell>
          <cell r="D108">
            <v>0</v>
          </cell>
          <cell r="E108">
            <v>0</v>
          </cell>
          <cell r="F108">
            <v>0</v>
          </cell>
        </row>
        <row r="109">
          <cell r="A109">
            <v>1311010104</v>
          </cell>
          <cell r="B109" t="str">
            <v>Tasa Aprovechamiento Forestal</v>
          </cell>
          <cell r="C109">
            <v>17737122.920000002</v>
          </cell>
          <cell r="D109">
            <v>0</v>
          </cell>
          <cell r="E109">
            <v>0</v>
          </cell>
          <cell r="F109">
            <v>17737122.920000002</v>
          </cell>
        </row>
        <row r="110">
          <cell r="A110">
            <v>13110102</v>
          </cell>
          <cell r="B110" t="str">
            <v>TASA POR CONTAMINACION DE RECURSOS</v>
          </cell>
          <cell r="C110">
            <v>12528249770.620001</v>
          </cell>
          <cell r="D110">
            <v>1180551414.4100001</v>
          </cell>
          <cell r="E110">
            <v>1331897445.27</v>
          </cell>
          <cell r="F110">
            <v>12376903739.76</v>
          </cell>
        </row>
        <row r="111">
          <cell r="A111">
            <v>1311010201</v>
          </cell>
          <cell r="B111" t="str">
            <v>Emisiones Atmosfericas de Fuentes Moviles</v>
          </cell>
          <cell r="C111">
            <v>0</v>
          </cell>
          <cell r="D111">
            <v>0</v>
          </cell>
          <cell r="E111">
            <v>0</v>
          </cell>
          <cell r="F111">
            <v>0</v>
          </cell>
        </row>
        <row r="112">
          <cell r="A112">
            <v>1311010202</v>
          </cell>
          <cell r="B112" t="str">
            <v>Tasa Retributiva</v>
          </cell>
          <cell r="C112">
            <v>12528249770.620001</v>
          </cell>
          <cell r="D112">
            <v>11299614.41</v>
          </cell>
          <cell r="E112">
            <v>162645645.27000001</v>
          </cell>
          <cell r="F112">
            <v>12376903739.76</v>
          </cell>
        </row>
        <row r="113">
          <cell r="A113">
            <v>1311010203</v>
          </cell>
          <cell r="B113" t="str">
            <v>Sobretasa al Peaje 5%</v>
          </cell>
          <cell r="C113">
            <v>0</v>
          </cell>
          <cell r="D113">
            <v>674376400</v>
          </cell>
          <cell r="E113">
            <v>674376400</v>
          </cell>
          <cell r="F113">
            <v>0</v>
          </cell>
        </row>
        <row r="114">
          <cell r="A114">
            <v>1311010204</v>
          </cell>
          <cell r="B114" t="str">
            <v>Sobretasa al Peaje 3%</v>
          </cell>
          <cell r="C114">
            <v>0</v>
          </cell>
          <cell r="D114">
            <v>377524300</v>
          </cell>
          <cell r="E114">
            <v>377524300</v>
          </cell>
          <cell r="F114">
            <v>0</v>
          </cell>
        </row>
        <row r="115">
          <cell r="A115">
            <v>1311010205</v>
          </cell>
          <cell r="B115" t="str">
            <v>Sobretasa al Peaje Tucurinca 8%</v>
          </cell>
          <cell r="C115">
            <v>0</v>
          </cell>
          <cell r="D115">
            <v>117351100</v>
          </cell>
          <cell r="E115">
            <v>117351100</v>
          </cell>
          <cell r="F115">
            <v>0</v>
          </cell>
        </row>
        <row r="116">
          <cell r="A116">
            <v>13110103</v>
          </cell>
          <cell r="B116" t="str">
            <v xml:space="preserve">TASA DE SEGUIMIENTO </v>
          </cell>
          <cell r="C116">
            <v>274511613.83999997</v>
          </cell>
          <cell r="D116">
            <v>0</v>
          </cell>
          <cell r="E116">
            <v>1830946.63</v>
          </cell>
          <cell r="F116">
            <v>272680667.20999998</v>
          </cell>
        </row>
        <row r="117">
          <cell r="A117">
            <v>1311010301</v>
          </cell>
          <cell r="B117" t="str">
            <v>Seguimiento de instrumentos de control y manejo amb.</v>
          </cell>
          <cell r="C117">
            <v>274511613.83999997</v>
          </cell>
          <cell r="D117">
            <v>0</v>
          </cell>
          <cell r="E117">
            <v>1830946.63</v>
          </cell>
          <cell r="F117">
            <v>272680667.20999998</v>
          </cell>
        </row>
        <row r="118">
          <cell r="A118">
            <v>131102</v>
          </cell>
          <cell r="B118" t="str">
            <v>MULTAS Y SANCIONES</v>
          </cell>
          <cell r="C118">
            <v>183447270</v>
          </cell>
          <cell r="D118">
            <v>0</v>
          </cell>
          <cell r="E118">
            <v>0</v>
          </cell>
          <cell r="F118">
            <v>183447270</v>
          </cell>
        </row>
        <row r="119">
          <cell r="A119">
            <v>13110201</v>
          </cell>
          <cell r="B119" t="str">
            <v>MULTAS Y SANCIONES</v>
          </cell>
          <cell r="C119">
            <v>183447270</v>
          </cell>
          <cell r="D119">
            <v>0</v>
          </cell>
          <cell r="E119">
            <v>0</v>
          </cell>
          <cell r="F119">
            <v>183447270</v>
          </cell>
        </row>
        <row r="120">
          <cell r="A120">
            <v>1311020101</v>
          </cell>
          <cell r="B120" t="str">
            <v>Multas y Sanciones</v>
          </cell>
          <cell r="C120">
            <v>183447270</v>
          </cell>
          <cell r="D120">
            <v>0</v>
          </cell>
          <cell r="E120">
            <v>0</v>
          </cell>
          <cell r="F120">
            <v>183447270</v>
          </cell>
        </row>
        <row r="121">
          <cell r="A121">
            <v>131103</v>
          </cell>
          <cell r="B121" t="str">
            <v>INTERESES</v>
          </cell>
          <cell r="C121">
            <v>93095010.030000001</v>
          </cell>
          <cell r="D121">
            <v>15992001</v>
          </cell>
          <cell r="E121">
            <v>27081993</v>
          </cell>
          <cell r="F121">
            <v>82005018.030000001</v>
          </cell>
        </row>
        <row r="122">
          <cell r="A122">
            <v>13110301</v>
          </cell>
          <cell r="B122" t="str">
            <v>INTERESES SOBRETASA AMBIENTAL AL PREDIAL</v>
          </cell>
          <cell r="C122">
            <v>0</v>
          </cell>
          <cell r="D122">
            <v>0</v>
          </cell>
          <cell r="E122">
            <v>0</v>
          </cell>
          <cell r="F122">
            <v>0</v>
          </cell>
        </row>
        <row r="123">
          <cell r="A123">
            <v>1311030101</v>
          </cell>
          <cell r="B123" t="str">
            <v>Intereses sobretasa ambiental al predial</v>
          </cell>
          <cell r="C123">
            <v>0</v>
          </cell>
          <cell r="D123">
            <v>0</v>
          </cell>
          <cell r="E123">
            <v>0</v>
          </cell>
          <cell r="F123">
            <v>0</v>
          </cell>
        </row>
        <row r="124">
          <cell r="A124">
            <v>13110302</v>
          </cell>
          <cell r="B124" t="str">
            <v>TASA RETRIBUTIVA</v>
          </cell>
          <cell r="C124">
            <v>88805161</v>
          </cell>
          <cell r="D124">
            <v>13937101</v>
          </cell>
          <cell r="E124">
            <v>25024820</v>
          </cell>
          <cell r="F124">
            <v>77717442</v>
          </cell>
        </row>
        <row r="125">
          <cell r="A125">
            <v>1311030201</v>
          </cell>
          <cell r="B125" t="str">
            <v>Tasa Retributiva</v>
          </cell>
          <cell r="C125">
            <v>88805161</v>
          </cell>
          <cell r="D125">
            <v>13937101</v>
          </cell>
          <cell r="E125">
            <v>25024820</v>
          </cell>
          <cell r="F125">
            <v>77717442</v>
          </cell>
        </row>
        <row r="126">
          <cell r="A126">
            <v>13110303</v>
          </cell>
          <cell r="B126" t="str">
            <v>SEGUIMIENTO E INSTRUMENTOS DE CONTROL</v>
          </cell>
          <cell r="C126">
            <v>948183</v>
          </cell>
          <cell r="D126">
            <v>269784</v>
          </cell>
          <cell r="E126">
            <v>269783</v>
          </cell>
          <cell r="F126">
            <v>948184</v>
          </cell>
        </row>
        <row r="127">
          <cell r="A127">
            <v>1311030301</v>
          </cell>
          <cell r="B127" t="str">
            <v>Seguimiento e instrumentos de control</v>
          </cell>
          <cell r="C127">
            <v>948183</v>
          </cell>
          <cell r="D127">
            <v>269784</v>
          </cell>
          <cell r="E127">
            <v>269783</v>
          </cell>
          <cell r="F127">
            <v>948184</v>
          </cell>
        </row>
        <row r="128">
          <cell r="A128">
            <v>13110304</v>
          </cell>
          <cell r="B128" t="str">
            <v>TASA POR USO DE AGUA</v>
          </cell>
          <cell r="C128">
            <v>3341666.03</v>
          </cell>
          <cell r="D128">
            <v>1785116</v>
          </cell>
          <cell r="E128">
            <v>1787390</v>
          </cell>
          <cell r="F128">
            <v>3339392.03</v>
          </cell>
        </row>
        <row r="129">
          <cell r="A129">
            <v>1311030401</v>
          </cell>
          <cell r="B129" t="str">
            <v>Tasa por uso de agua</v>
          </cell>
          <cell r="C129">
            <v>3341666.03</v>
          </cell>
          <cell r="D129">
            <v>1785116</v>
          </cell>
          <cell r="E129">
            <v>1787390</v>
          </cell>
          <cell r="F129">
            <v>3339392.03</v>
          </cell>
        </row>
        <row r="130">
          <cell r="A130">
            <v>13110306</v>
          </cell>
          <cell r="B130" t="str">
            <v>APROVECHAMIENTO FORESTAL</v>
          </cell>
          <cell r="C130">
            <v>0</v>
          </cell>
          <cell r="D130">
            <v>0</v>
          </cell>
          <cell r="E130">
            <v>0</v>
          </cell>
          <cell r="F130">
            <v>0</v>
          </cell>
        </row>
        <row r="131">
          <cell r="A131">
            <v>1311030601</v>
          </cell>
          <cell r="B131" t="str">
            <v>Intereses Aprovechamiento Forestal</v>
          </cell>
          <cell r="C131">
            <v>0</v>
          </cell>
          <cell r="D131">
            <v>0</v>
          </cell>
          <cell r="E131">
            <v>0</v>
          </cell>
          <cell r="F131">
            <v>0</v>
          </cell>
        </row>
        <row r="132">
          <cell r="A132">
            <v>131118</v>
          </cell>
          <cell r="B132" t="str">
            <v>LICENCIAS</v>
          </cell>
          <cell r="C132">
            <v>3630930</v>
          </cell>
          <cell r="D132">
            <v>88885806</v>
          </cell>
          <cell r="E132">
            <v>89575430</v>
          </cell>
          <cell r="F132">
            <v>2941306</v>
          </cell>
        </row>
        <row r="133">
          <cell r="A133">
            <v>13111801</v>
          </cell>
          <cell r="B133" t="str">
            <v>LICENCIAS AMBIENTALES</v>
          </cell>
          <cell r="C133">
            <v>2941306</v>
          </cell>
          <cell r="D133">
            <v>0</v>
          </cell>
          <cell r="E133">
            <v>0</v>
          </cell>
          <cell r="F133">
            <v>2941306</v>
          </cell>
        </row>
        <row r="134">
          <cell r="A134">
            <v>1311180101</v>
          </cell>
          <cell r="B134" t="str">
            <v>Licencias Ambientales</v>
          </cell>
          <cell r="C134">
            <v>2941306</v>
          </cell>
          <cell r="D134">
            <v>0</v>
          </cell>
          <cell r="E134">
            <v>0</v>
          </cell>
          <cell r="F134">
            <v>2941306</v>
          </cell>
        </row>
        <row r="135">
          <cell r="A135">
            <v>13111802</v>
          </cell>
          <cell r="B135" t="str">
            <v>EVALUACIONES DE PERMISOS AMBIENTALES</v>
          </cell>
          <cell r="C135">
            <v>689624</v>
          </cell>
          <cell r="D135">
            <v>88885806</v>
          </cell>
          <cell r="E135">
            <v>89575430</v>
          </cell>
          <cell r="F135">
            <v>0</v>
          </cell>
        </row>
        <row r="136">
          <cell r="A136">
            <v>1311180201</v>
          </cell>
          <cell r="B136" t="str">
            <v>Evaluaciones Uso de Agua</v>
          </cell>
          <cell r="C136">
            <v>60</v>
          </cell>
          <cell r="D136">
            <v>41234224</v>
          </cell>
          <cell r="E136">
            <v>41234284</v>
          </cell>
          <cell r="F136">
            <v>0</v>
          </cell>
        </row>
        <row r="137">
          <cell r="A137">
            <v>1311180202</v>
          </cell>
          <cell r="B137" t="str">
            <v>Vertimientos</v>
          </cell>
          <cell r="C137">
            <v>0</v>
          </cell>
          <cell r="D137">
            <v>0</v>
          </cell>
          <cell r="E137">
            <v>0</v>
          </cell>
          <cell r="F137">
            <v>0</v>
          </cell>
        </row>
        <row r="138">
          <cell r="A138">
            <v>1311180204</v>
          </cell>
          <cell r="B138" t="str">
            <v>Aprovechamiento Forestal</v>
          </cell>
          <cell r="C138">
            <v>0</v>
          </cell>
          <cell r="D138">
            <v>0</v>
          </cell>
          <cell r="E138">
            <v>0</v>
          </cell>
          <cell r="F138">
            <v>0</v>
          </cell>
        </row>
        <row r="139">
          <cell r="A139">
            <v>1311180205</v>
          </cell>
          <cell r="B139" t="str">
            <v>Planes de Manejo</v>
          </cell>
          <cell r="C139">
            <v>0</v>
          </cell>
          <cell r="D139">
            <v>0</v>
          </cell>
          <cell r="E139">
            <v>0</v>
          </cell>
          <cell r="F139">
            <v>0</v>
          </cell>
        </row>
        <row r="140">
          <cell r="A140">
            <v>1311180206</v>
          </cell>
          <cell r="B140" t="str">
            <v>Emisiones Atmosfericas</v>
          </cell>
          <cell r="C140">
            <v>0</v>
          </cell>
          <cell r="D140">
            <v>0</v>
          </cell>
          <cell r="E140">
            <v>0</v>
          </cell>
          <cell r="F140">
            <v>0</v>
          </cell>
        </row>
        <row r="141">
          <cell r="A141">
            <v>1311180207</v>
          </cell>
          <cell r="B141" t="str">
            <v>Ocupacion de Cauce</v>
          </cell>
          <cell r="C141">
            <v>0</v>
          </cell>
          <cell r="D141">
            <v>47651582</v>
          </cell>
          <cell r="E141">
            <v>47651582</v>
          </cell>
          <cell r="F141">
            <v>0</v>
          </cell>
        </row>
        <row r="142">
          <cell r="A142">
            <v>1311180210</v>
          </cell>
          <cell r="B142" t="str">
            <v>Prospeccion y Exploracion</v>
          </cell>
          <cell r="C142">
            <v>689564</v>
          </cell>
          <cell r="D142">
            <v>0</v>
          </cell>
          <cell r="E142">
            <v>689564</v>
          </cell>
          <cell r="F142">
            <v>0</v>
          </cell>
        </row>
        <row r="143">
          <cell r="A143">
            <v>131126</v>
          </cell>
          <cell r="B143" t="str">
            <v>SOBRETASA AMBIENTAL</v>
          </cell>
          <cell r="C143">
            <v>0</v>
          </cell>
          <cell r="D143">
            <v>186970893.38999999</v>
          </cell>
          <cell r="E143">
            <v>186970893.38999999</v>
          </cell>
          <cell r="F143">
            <v>0</v>
          </cell>
        </row>
        <row r="144">
          <cell r="A144">
            <v>13112601</v>
          </cell>
          <cell r="B144" t="str">
            <v>SOBRE TASA AMBIENTAL AL IMPTO PREDIAL</v>
          </cell>
          <cell r="C144">
            <v>0</v>
          </cell>
          <cell r="D144">
            <v>186970893.38999999</v>
          </cell>
          <cell r="E144">
            <v>186970893.38999999</v>
          </cell>
          <cell r="F144">
            <v>0</v>
          </cell>
        </row>
        <row r="145">
          <cell r="A145">
            <v>1311260101</v>
          </cell>
          <cell r="B145" t="str">
            <v>Sobre Tasa Ambiental al Impto. Predial V.Actual</v>
          </cell>
          <cell r="C145">
            <v>0</v>
          </cell>
          <cell r="D145">
            <v>114041204.39</v>
          </cell>
          <cell r="E145">
            <v>114041204.39</v>
          </cell>
          <cell r="F145">
            <v>0</v>
          </cell>
        </row>
        <row r="146">
          <cell r="A146">
            <v>1311260102</v>
          </cell>
          <cell r="B146" t="str">
            <v>Sobre Tasa Ambiental V.Anteior</v>
          </cell>
          <cell r="C146">
            <v>0</v>
          </cell>
          <cell r="D146">
            <v>72929689</v>
          </cell>
          <cell r="E146">
            <v>72929689</v>
          </cell>
          <cell r="F146">
            <v>0</v>
          </cell>
        </row>
        <row r="147">
          <cell r="A147">
            <v>131127</v>
          </cell>
          <cell r="B147" t="str">
            <v>CONTRIBUCIONES</v>
          </cell>
          <cell r="C147">
            <v>0</v>
          </cell>
          <cell r="D147">
            <v>275689072</v>
          </cell>
          <cell r="E147">
            <v>275689072</v>
          </cell>
          <cell r="F147">
            <v>0</v>
          </cell>
        </row>
        <row r="148">
          <cell r="A148">
            <v>13112701</v>
          </cell>
          <cell r="B148" t="str">
            <v>CONTRIBUCIONES</v>
          </cell>
          <cell r="C148">
            <v>0</v>
          </cell>
          <cell r="D148">
            <v>275689072</v>
          </cell>
          <cell r="E148">
            <v>275689072</v>
          </cell>
          <cell r="F148">
            <v>0</v>
          </cell>
        </row>
        <row r="149">
          <cell r="A149">
            <v>1311270101</v>
          </cell>
          <cell r="B149" t="str">
            <v>Contribuciones Sector Electrico</v>
          </cell>
          <cell r="C149">
            <v>0</v>
          </cell>
          <cell r="D149">
            <v>275689072</v>
          </cell>
          <cell r="E149">
            <v>275689072</v>
          </cell>
          <cell r="F149">
            <v>0</v>
          </cell>
        </row>
        <row r="150">
          <cell r="A150">
            <v>131190</v>
          </cell>
          <cell r="B150" t="str">
            <v>OTRAS CONTRIBUCIONES, TASAS E INGRESOS NO TRIBUTARIOS</v>
          </cell>
          <cell r="C150">
            <v>438701077</v>
          </cell>
          <cell r="D150">
            <v>0</v>
          </cell>
          <cell r="E150">
            <v>41000000</v>
          </cell>
          <cell r="F150">
            <v>397701077</v>
          </cell>
        </row>
        <row r="151">
          <cell r="A151">
            <v>13119001</v>
          </cell>
          <cell r="B151" t="str">
            <v>OTRAS CUENTAS POR COBRAR POR INGRESOS NO TRIBUTARIOS</v>
          </cell>
          <cell r="C151">
            <v>0</v>
          </cell>
          <cell r="D151">
            <v>0</v>
          </cell>
          <cell r="E151">
            <v>0</v>
          </cell>
          <cell r="F151">
            <v>0</v>
          </cell>
        </row>
        <row r="152">
          <cell r="A152">
            <v>1311900101</v>
          </cell>
          <cell r="B152" t="str">
            <v>Fotocopias</v>
          </cell>
          <cell r="C152">
            <v>0</v>
          </cell>
          <cell r="D152">
            <v>0</v>
          </cell>
          <cell r="E152">
            <v>0</v>
          </cell>
          <cell r="F152">
            <v>0</v>
          </cell>
        </row>
        <row r="153">
          <cell r="A153">
            <v>13119002</v>
          </cell>
          <cell r="B153" t="str">
            <v>CONVENIOS</v>
          </cell>
          <cell r="C153">
            <v>438701077</v>
          </cell>
          <cell r="D153">
            <v>0</v>
          </cell>
          <cell r="E153">
            <v>41000000</v>
          </cell>
          <cell r="F153">
            <v>397701077</v>
          </cell>
        </row>
        <row r="154">
          <cell r="A154">
            <v>1311900201</v>
          </cell>
          <cell r="B154" t="str">
            <v>Convenio Red de Monitoreo Ambiental</v>
          </cell>
          <cell r="C154">
            <v>438701077</v>
          </cell>
          <cell r="D154">
            <v>0</v>
          </cell>
          <cell r="E154">
            <v>41000000</v>
          </cell>
          <cell r="F154">
            <v>397701077</v>
          </cell>
        </row>
        <row r="155">
          <cell r="A155">
            <v>1337</v>
          </cell>
          <cell r="B155" t="str">
            <v>TRANSFERENCIAS POR COBRAR</v>
          </cell>
          <cell r="C155">
            <v>196567644.28999999</v>
          </cell>
          <cell r="D155">
            <v>461846864.01999998</v>
          </cell>
          <cell r="E155">
            <v>409741314</v>
          </cell>
          <cell r="F155">
            <v>248673194.31</v>
          </cell>
        </row>
        <row r="156">
          <cell r="A156">
            <v>133712</v>
          </cell>
          <cell r="B156" t="str">
            <v>OTRAS TRANSFERENCIAS</v>
          </cell>
          <cell r="C156">
            <v>196567644.28999999</v>
          </cell>
          <cell r="D156">
            <v>461846864.01999998</v>
          </cell>
          <cell r="E156">
            <v>409741314</v>
          </cell>
          <cell r="F156">
            <v>248673194.31</v>
          </cell>
        </row>
        <row r="157">
          <cell r="A157">
            <v>13371201</v>
          </cell>
          <cell r="B157" t="str">
            <v>PARA PROYECTOS DE INVERSION</v>
          </cell>
          <cell r="C157">
            <v>0</v>
          </cell>
          <cell r="D157">
            <v>0</v>
          </cell>
          <cell r="E157">
            <v>0</v>
          </cell>
          <cell r="F157">
            <v>0</v>
          </cell>
        </row>
        <row r="158">
          <cell r="A158">
            <v>1337120101</v>
          </cell>
          <cell r="B158" t="str">
            <v>Proyectos de Inversion</v>
          </cell>
          <cell r="C158">
            <v>0</v>
          </cell>
          <cell r="D158">
            <v>0</v>
          </cell>
          <cell r="E158">
            <v>0</v>
          </cell>
          <cell r="F158">
            <v>0</v>
          </cell>
        </row>
        <row r="159">
          <cell r="A159">
            <v>13371202</v>
          </cell>
          <cell r="B159" t="str">
            <v>OTRAS TRANSFERENCIAS POR COBRAR PORCENTAJE AMBIENTAL SOBRE EL TOTAL RECAUDADO</v>
          </cell>
          <cell r="C159">
            <v>196567644.28999999</v>
          </cell>
          <cell r="D159">
            <v>142962248.02000001</v>
          </cell>
          <cell r="E159">
            <v>90856698</v>
          </cell>
          <cell r="F159">
            <v>248673194.31</v>
          </cell>
        </row>
        <row r="160">
          <cell r="A160">
            <v>1337120201</v>
          </cell>
          <cell r="B160" t="str">
            <v>Otras Transferencias Por Cobrar Porcentaje Ambiental Sobre El Total Recaudado-V ACTUAL</v>
          </cell>
          <cell r="C160">
            <v>0.36</v>
          </cell>
          <cell r="D160">
            <v>142962248.02000001</v>
          </cell>
          <cell r="E160">
            <v>90856698</v>
          </cell>
          <cell r="F160">
            <v>52105550.380000003</v>
          </cell>
        </row>
        <row r="161">
          <cell r="A161">
            <v>1337120202</v>
          </cell>
          <cell r="B161" t="str">
            <v>Otras Transferencias Por Cobrar Porcentaje Ambiental Sobre El Total Recaudado-V ANTERIOR</v>
          </cell>
          <cell r="C161">
            <v>196567643.93000001</v>
          </cell>
          <cell r="D161">
            <v>0</v>
          </cell>
          <cell r="E161">
            <v>0</v>
          </cell>
          <cell r="F161">
            <v>196567643.93000001</v>
          </cell>
        </row>
        <row r="162">
          <cell r="A162">
            <v>13371203</v>
          </cell>
          <cell r="B162" t="str">
            <v>REGALIAS</v>
          </cell>
          <cell r="C162">
            <v>0</v>
          </cell>
          <cell r="D162">
            <v>0</v>
          </cell>
          <cell r="E162">
            <v>0</v>
          </cell>
          <cell r="F162">
            <v>0</v>
          </cell>
        </row>
        <row r="163">
          <cell r="A163">
            <v>1337120302</v>
          </cell>
          <cell r="B163" t="str">
            <v>PROYECTOS DE DESARROLLO REGIONAL</v>
          </cell>
          <cell r="C163">
            <v>0</v>
          </cell>
          <cell r="D163">
            <v>0</v>
          </cell>
          <cell r="E163">
            <v>0</v>
          </cell>
          <cell r="F163">
            <v>0</v>
          </cell>
        </row>
        <row r="164">
          <cell r="A164">
            <v>13371204</v>
          </cell>
          <cell r="B164" t="str">
            <v>PARA FUNCIONAMIENTO GASTOS DE PERSONAL</v>
          </cell>
          <cell r="C164">
            <v>0</v>
          </cell>
          <cell r="D164">
            <v>318884616</v>
          </cell>
          <cell r="E164">
            <v>318884616</v>
          </cell>
          <cell r="F164">
            <v>0</v>
          </cell>
        </row>
        <row r="165">
          <cell r="A165">
            <v>1337120401</v>
          </cell>
          <cell r="B165" t="str">
            <v>Gastos de Personal</v>
          </cell>
          <cell r="C165">
            <v>0</v>
          </cell>
          <cell r="D165">
            <v>318884616</v>
          </cell>
          <cell r="E165">
            <v>318884616</v>
          </cell>
          <cell r="F165">
            <v>0</v>
          </cell>
        </row>
        <row r="166">
          <cell r="A166">
            <v>1384</v>
          </cell>
          <cell r="B166" t="str">
            <v>OTRAS CUENTAS POR COBRAR</v>
          </cell>
          <cell r="C166">
            <v>3034686719.4499998</v>
          </cell>
          <cell r="D166">
            <v>460109836.62</v>
          </cell>
          <cell r="E166">
            <v>296279528</v>
          </cell>
          <cell r="F166">
            <v>3198517028.0700002</v>
          </cell>
        </row>
        <row r="167">
          <cell r="A167">
            <v>138410</v>
          </cell>
          <cell r="B167" t="str">
            <v>DERECHOS COBRADOS POR TERCEROS</v>
          </cell>
          <cell r="C167">
            <v>2349500935.48</v>
          </cell>
          <cell r="D167">
            <v>186970893.38999999</v>
          </cell>
          <cell r="E167">
            <v>189333139</v>
          </cell>
          <cell r="F167">
            <v>2347138689.8699999</v>
          </cell>
        </row>
        <row r="168">
          <cell r="A168">
            <v>13841001</v>
          </cell>
          <cell r="B168" t="str">
            <v>RECAUDO DE LA SOBRETASA AMBIENTAL</v>
          </cell>
          <cell r="C168">
            <v>2349500935.48</v>
          </cell>
          <cell r="D168">
            <v>186970893.38999999</v>
          </cell>
          <cell r="E168">
            <v>189333139</v>
          </cell>
          <cell r="F168">
            <v>2347138689.8699999</v>
          </cell>
        </row>
        <row r="169">
          <cell r="A169">
            <v>1384100101</v>
          </cell>
          <cell r="B169" t="str">
            <v>Recaudo De La Sobretasa Ambiental Vigencia ACTUAL</v>
          </cell>
          <cell r="C169">
            <v>1506147107</v>
          </cell>
          <cell r="D169">
            <v>113273854.39</v>
          </cell>
          <cell r="E169">
            <v>113273854</v>
          </cell>
          <cell r="F169">
            <v>1506147107.3900001</v>
          </cell>
        </row>
        <row r="170">
          <cell r="A170">
            <v>1384100102</v>
          </cell>
          <cell r="B170" t="str">
            <v>Recaudo De La Sobretasa Ambiental Vigencia ANTERIOR</v>
          </cell>
          <cell r="C170">
            <v>840991582.48000002</v>
          </cell>
          <cell r="D170">
            <v>72929689</v>
          </cell>
          <cell r="E170">
            <v>72929689</v>
          </cell>
          <cell r="F170">
            <v>840991582.48000002</v>
          </cell>
        </row>
        <row r="171">
          <cell r="A171">
            <v>1384100103</v>
          </cell>
          <cell r="B171" t="str">
            <v>Recaudo Vigencia ACTUAL RURAL De La S.tasa Ambiental</v>
          </cell>
          <cell r="C171">
            <v>0</v>
          </cell>
          <cell r="D171">
            <v>492155</v>
          </cell>
          <cell r="E171">
            <v>492155</v>
          </cell>
          <cell r="F171">
            <v>0</v>
          </cell>
        </row>
        <row r="172">
          <cell r="A172">
            <v>1384100104</v>
          </cell>
          <cell r="B172" t="str">
            <v>Recaudo Vigencia ACTUAL URBANA De La S.tasa Ambiental</v>
          </cell>
          <cell r="C172">
            <v>2362246</v>
          </cell>
          <cell r="D172">
            <v>275195</v>
          </cell>
          <cell r="E172">
            <v>2637441</v>
          </cell>
          <cell r="F172">
            <v>0</v>
          </cell>
        </row>
        <row r="173">
          <cell r="A173">
            <v>138421</v>
          </cell>
          <cell r="B173" t="str">
            <v>INDEMNIZACIONES</v>
          </cell>
          <cell r="C173">
            <v>0</v>
          </cell>
          <cell r="D173">
            <v>0</v>
          </cell>
          <cell r="E173">
            <v>0</v>
          </cell>
          <cell r="F173">
            <v>0</v>
          </cell>
        </row>
        <row r="174">
          <cell r="A174">
            <v>13842101</v>
          </cell>
          <cell r="B174" t="str">
            <v>INDEMNIZACIONES</v>
          </cell>
          <cell r="C174">
            <v>0</v>
          </cell>
          <cell r="D174">
            <v>0</v>
          </cell>
          <cell r="E174">
            <v>0</v>
          </cell>
          <cell r="F174">
            <v>0</v>
          </cell>
        </row>
        <row r="175">
          <cell r="A175">
            <v>1384210101</v>
          </cell>
          <cell r="B175" t="str">
            <v>Indemnizaciones</v>
          </cell>
          <cell r="C175">
            <v>0</v>
          </cell>
          <cell r="D175">
            <v>0</v>
          </cell>
          <cell r="E175">
            <v>0</v>
          </cell>
          <cell r="F175">
            <v>0</v>
          </cell>
        </row>
        <row r="176">
          <cell r="A176">
            <v>138426</v>
          </cell>
          <cell r="B176" t="str">
            <v>PAGO POR CUENTA DE TERCEROS</v>
          </cell>
          <cell r="C176">
            <v>113203620.97</v>
          </cell>
          <cell r="D176">
            <v>7618665</v>
          </cell>
          <cell r="E176">
            <v>10143167</v>
          </cell>
          <cell r="F176">
            <v>110679118.97</v>
          </cell>
        </row>
        <row r="177">
          <cell r="A177">
            <v>13842601</v>
          </cell>
          <cell r="B177" t="str">
            <v>INCAPACIDADES - EPS</v>
          </cell>
          <cell r="C177">
            <v>113203620.97</v>
          </cell>
          <cell r="D177">
            <v>7618665</v>
          </cell>
          <cell r="E177">
            <v>10143167</v>
          </cell>
          <cell r="F177">
            <v>110679118.97</v>
          </cell>
        </row>
        <row r="178">
          <cell r="A178">
            <v>1384260101</v>
          </cell>
          <cell r="B178" t="str">
            <v>Incapacidades - EPS</v>
          </cell>
          <cell r="C178">
            <v>113203620.97</v>
          </cell>
          <cell r="D178">
            <v>7618665</v>
          </cell>
          <cell r="E178">
            <v>10143167</v>
          </cell>
          <cell r="F178">
            <v>110679118.97</v>
          </cell>
        </row>
        <row r="179">
          <cell r="A179">
            <v>1384260102</v>
          </cell>
          <cell r="B179" t="str">
            <v>Incapacidades - ARL</v>
          </cell>
          <cell r="C179">
            <v>0</v>
          </cell>
          <cell r="D179">
            <v>0</v>
          </cell>
          <cell r="E179">
            <v>0</v>
          </cell>
          <cell r="F179">
            <v>0</v>
          </cell>
        </row>
        <row r="180">
          <cell r="A180">
            <v>138435</v>
          </cell>
          <cell r="B180" t="str">
            <v>Otros Intereses de mora</v>
          </cell>
          <cell r="C180">
            <v>141986945.13999999</v>
          </cell>
          <cell r="D180">
            <v>1784883</v>
          </cell>
          <cell r="E180">
            <v>1784883</v>
          </cell>
          <cell r="F180">
            <v>141986945.13999999</v>
          </cell>
        </row>
        <row r="181">
          <cell r="A181">
            <v>13843501</v>
          </cell>
          <cell r="B181" t="str">
            <v>INTERESES DE MORA PORCENTAJE AMBIENTAL</v>
          </cell>
          <cell r="C181">
            <v>35894729.859999999</v>
          </cell>
          <cell r="D181">
            <v>0</v>
          </cell>
          <cell r="E181">
            <v>0</v>
          </cell>
          <cell r="F181">
            <v>35894729.859999999</v>
          </cell>
        </row>
        <row r="182">
          <cell r="A182">
            <v>1384350101</v>
          </cell>
          <cell r="B182" t="str">
            <v>Intereses De Mora Porcentaje Ambiental A Cargo Del Municipio</v>
          </cell>
          <cell r="C182">
            <v>35894729.859999999</v>
          </cell>
          <cell r="D182">
            <v>0</v>
          </cell>
          <cell r="E182">
            <v>0</v>
          </cell>
          <cell r="F182">
            <v>35894729.859999999</v>
          </cell>
        </row>
        <row r="183">
          <cell r="A183">
            <v>13843502</v>
          </cell>
          <cell r="B183" t="str">
            <v>INTERESES DE MORA SOBRETASA AMBIENTAL</v>
          </cell>
          <cell r="C183">
            <v>106092215.28</v>
          </cell>
          <cell r="D183">
            <v>1784883</v>
          </cell>
          <cell r="E183">
            <v>1784883</v>
          </cell>
          <cell r="F183">
            <v>106092215.28</v>
          </cell>
        </row>
        <row r="184">
          <cell r="A184">
            <v>1384350201</v>
          </cell>
          <cell r="B184" t="str">
            <v>Intereses De Mora Sobretasa Ambiental A Cargo Del Municipio</v>
          </cell>
          <cell r="C184">
            <v>81909231.5</v>
          </cell>
          <cell r="D184">
            <v>1784883</v>
          </cell>
          <cell r="E184">
            <v>1784883</v>
          </cell>
          <cell r="F184">
            <v>81909231.5</v>
          </cell>
        </row>
        <row r="185">
          <cell r="A185">
            <v>1384350202</v>
          </cell>
          <cell r="B185" t="str">
            <v>Intereses De Mora Sobretasa Ambiental A Cargo Del Contribuyente</v>
          </cell>
          <cell r="C185">
            <v>24182983.780000001</v>
          </cell>
          <cell r="D185">
            <v>0</v>
          </cell>
          <cell r="E185">
            <v>0</v>
          </cell>
          <cell r="F185">
            <v>24182983.780000001</v>
          </cell>
        </row>
        <row r="186">
          <cell r="A186">
            <v>138490</v>
          </cell>
          <cell r="B186" t="str">
            <v>OTRAS CUENTAS POR COBRAR</v>
          </cell>
          <cell r="C186">
            <v>429995217.86000001</v>
          </cell>
          <cell r="D186">
            <v>263735395.22999999</v>
          </cell>
          <cell r="E186">
            <v>95018339</v>
          </cell>
          <cell r="F186">
            <v>598712274.09000003</v>
          </cell>
        </row>
        <row r="187">
          <cell r="A187">
            <v>13849001</v>
          </cell>
          <cell r="B187" t="str">
            <v>OTRAS CUENTAS POR COBRAR</v>
          </cell>
          <cell r="C187">
            <v>429995217.86000001</v>
          </cell>
          <cell r="D187">
            <v>263735395.22999999</v>
          </cell>
          <cell r="E187">
            <v>95018339</v>
          </cell>
          <cell r="F187">
            <v>598712274.09000003</v>
          </cell>
        </row>
        <row r="188">
          <cell r="A188">
            <v>1384900101</v>
          </cell>
          <cell r="B188" t="str">
            <v>Otras Cuentas por Cobrar</v>
          </cell>
          <cell r="C188">
            <v>10132489.880000001</v>
          </cell>
          <cell r="D188">
            <v>92974171</v>
          </cell>
          <cell r="E188">
            <v>95018339</v>
          </cell>
          <cell r="F188">
            <v>8088321.8799999999</v>
          </cell>
        </row>
        <row r="189">
          <cell r="A189">
            <v>1384900102</v>
          </cell>
          <cell r="B189" t="str">
            <v>retenciones SGR</v>
          </cell>
          <cell r="C189">
            <v>419862727.98000002</v>
          </cell>
          <cell r="D189">
            <v>170761224.22999999</v>
          </cell>
          <cell r="E189">
            <v>0</v>
          </cell>
          <cell r="F189">
            <v>590623952.21000004</v>
          </cell>
        </row>
        <row r="190">
          <cell r="A190">
            <v>1385</v>
          </cell>
          <cell r="B190" t="str">
            <v>CUENTAS POR COBRAR DE DIFICIL RECAUDO</v>
          </cell>
          <cell r="C190">
            <v>2717139.57</v>
          </cell>
          <cell r="D190">
            <v>0</v>
          </cell>
          <cell r="E190">
            <v>0</v>
          </cell>
          <cell r="F190">
            <v>2717139.57</v>
          </cell>
        </row>
        <row r="191">
          <cell r="A191">
            <v>138515</v>
          </cell>
          <cell r="B191" t="str">
            <v>Contribuciones, Tasas e Ingresos no tributarios</v>
          </cell>
          <cell r="C191">
            <v>2717139.57</v>
          </cell>
          <cell r="D191">
            <v>0</v>
          </cell>
          <cell r="E191">
            <v>0</v>
          </cell>
          <cell r="F191">
            <v>2717139.57</v>
          </cell>
        </row>
        <row r="192">
          <cell r="A192">
            <v>13851501</v>
          </cell>
          <cell r="B192" t="str">
            <v>INGRESOS NO TRIBUTARIOS</v>
          </cell>
          <cell r="C192">
            <v>2717139.57</v>
          </cell>
          <cell r="D192">
            <v>0</v>
          </cell>
          <cell r="E192">
            <v>0</v>
          </cell>
          <cell r="F192">
            <v>2717139.57</v>
          </cell>
        </row>
        <row r="193">
          <cell r="A193">
            <v>1385150102</v>
          </cell>
          <cell r="B193" t="str">
            <v>Movilizacion fauna</v>
          </cell>
          <cell r="C193">
            <v>805540</v>
          </cell>
          <cell r="D193">
            <v>0</v>
          </cell>
          <cell r="E193">
            <v>0</v>
          </cell>
          <cell r="F193">
            <v>805540</v>
          </cell>
        </row>
        <row r="194">
          <cell r="A194">
            <v>1385150103</v>
          </cell>
          <cell r="B194" t="str">
            <v>Tasa por contaminación de recusos naturales</v>
          </cell>
          <cell r="C194">
            <v>1911599.57</v>
          </cell>
          <cell r="D194">
            <v>0</v>
          </cell>
          <cell r="E194">
            <v>0</v>
          </cell>
          <cell r="F194">
            <v>1911599.57</v>
          </cell>
        </row>
        <row r="195">
          <cell r="A195">
            <v>1386</v>
          </cell>
          <cell r="B195" t="str">
            <v>DETERIORO ACUMULADO DE CUENTAS POR COBRAR</v>
          </cell>
          <cell r="C195">
            <v>-4382988966.1999998</v>
          </cell>
          <cell r="D195">
            <v>6505414.25</v>
          </cell>
          <cell r="E195">
            <v>0</v>
          </cell>
          <cell r="F195">
            <v>-4376483551.9499998</v>
          </cell>
        </row>
        <row r="196">
          <cell r="A196">
            <v>138614</v>
          </cell>
          <cell r="B196" t="str">
            <v>Contribuciones, Tasas e Ingresos No Tributarios</v>
          </cell>
          <cell r="C196">
            <v>-4363320554.1999998</v>
          </cell>
          <cell r="D196">
            <v>6505414.25</v>
          </cell>
          <cell r="E196">
            <v>0</v>
          </cell>
          <cell r="F196">
            <v>-4356815139.9499998</v>
          </cell>
        </row>
        <row r="197">
          <cell r="A197">
            <v>13861401</v>
          </cell>
          <cell r="B197" t="str">
            <v>Deterioro de dedudores Tasa de Uso de Agua</v>
          </cell>
          <cell r="C197">
            <v>-1311130914.3</v>
          </cell>
          <cell r="D197">
            <v>5434945.2400000002</v>
          </cell>
          <cell r="E197">
            <v>0</v>
          </cell>
          <cell r="F197">
            <v>-1305695969.0599999</v>
          </cell>
        </row>
        <row r="198">
          <cell r="A198">
            <v>1386140101</v>
          </cell>
          <cell r="B198" t="str">
            <v>Deterioro de dedudores Tasa de Uso de Agua</v>
          </cell>
          <cell r="C198">
            <v>-1311130914.3</v>
          </cell>
          <cell r="D198">
            <v>5434945.2400000002</v>
          </cell>
          <cell r="E198">
            <v>0</v>
          </cell>
          <cell r="F198">
            <v>-1305695969.0599999</v>
          </cell>
        </row>
        <row r="199">
          <cell r="A199">
            <v>13861402</v>
          </cell>
          <cell r="B199" t="str">
            <v>Deterioro de dedudores Tasa Retributiva</v>
          </cell>
          <cell r="C199">
            <v>-2851085011.6100001</v>
          </cell>
          <cell r="D199">
            <v>995609.01</v>
          </cell>
          <cell r="E199">
            <v>0</v>
          </cell>
          <cell r="F199">
            <v>-2850089402.5999999</v>
          </cell>
        </row>
        <row r="200">
          <cell r="A200">
            <v>1386140201</v>
          </cell>
          <cell r="B200" t="str">
            <v>Deterioro de dedudores Tasa Retributiva</v>
          </cell>
          <cell r="C200">
            <v>-2851085011.6100001</v>
          </cell>
          <cell r="D200">
            <v>995609.01</v>
          </cell>
          <cell r="E200">
            <v>0</v>
          </cell>
          <cell r="F200">
            <v>-2850089402.5999999</v>
          </cell>
        </row>
        <row r="201">
          <cell r="A201">
            <v>13861403</v>
          </cell>
          <cell r="B201" t="str">
            <v>Deterioro de dedudores Tasa de Seguimiento</v>
          </cell>
          <cell r="C201">
            <v>-49961550.609999999</v>
          </cell>
          <cell r="D201">
            <v>74860</v>
          </cell>
          <cell r="E201">
            <v>0</v>
          </cell>
          <cell r="F201">
            <v>-49886690.609999999</v>
          </cell>
        </row>
        <row r="202">
          <cell r="A202">
            <v>1386140301</v>
          </cell>
          <cell r="B202" t="str">
            <v>Deterioro de dedudores Tasa de Seguimiento</v>
          </cell>
          <cell r="C202">
            <v>-49961550.609999999</v>
          </cell>
          <cell r="D202">
            <v>74860</v>
          </cell>
          <cell r="E202">
            <v>0</v>
          </cell>
          <cell r="F202">
            <v>-49886690.609999999</v>
          </cell>
        </row>
        <row r="203">
          <cell r="A203">
            <v>13861404</v>
          </cell>
          <cell r="B203" t="str">
            <v>Deterioro de dedudores Tasa de Movilización de fauna</v>
          </cell>
          <cell r="C203">
            <v>-177064</v>
          </cell>
          <cell r="D203">
            <v>0</v>
          </cell>
          <cell r="E203">
            <v>0</v>
          </cell>
          <cell r="F203">
            <v>-177064</v>
          </cell>
        </row>
        <row r="204">
          <cell r="A204">
            <v>1386140401</v>
          </cell>
          <cell r="B204" t="str">
            <v>Deterioro de dedudores Tasa de Movilización de fauna</v>
          </cell>
          <cell r="C204">
            <v>-177064</v>
          </cell>
          <cell r="D204">
            <v>0</v>
          </cell>
          <cell r="E204">
            <v>0</v>
          </cell>
          <cell r="F204">
            <v>-177064</v>
          </cell>
        </row>
        <row r="205">
          <cell r="A205">
            <v>13861405</v>
          </cell>
          <cell r="B205" t="str">
            <v>Deterioro Tasa Retributiva menor cuantía</v>
          </cell>
          <cell r="C205">
            <v>0</v>
          </cell>
          <cell r="D205">
            <v>0</v>
          </cell>
          <cell r="E205">
            <v>0</v>
          </cell>
          <cell r="F205">
            <v>0</v>
          </cell>
        </row>
        <row r="206">
          <cell r="A206">
            <v>1386140501</v>
          </cell>
          <cell r="B206" t="str">
            <v>Deterioro Tasa Retributiva menor cuantía</v>
          </cell>
          <cell r="C206">
            <v>0</v>
          </cell>
          <cell r="D206">
            <v>0</v>
          </cell>
          <cell r="E206">
            <v>0</v>
          </cell>
          <cell r="F206">
            <v>0</v>
          </cell>
        </row>
        <row r="207">
          <cell r="A207">
            <v>13861406</v>
          </cell>
          <cell r="B207" t="str">
            <v>Deterioro Seguimiento menor cuantía</v>
          </cell>
          <cell r="C207">
            <v>0</v>
          </cell>
          <cell r="D207">
            <v>0</v>
          </cell>
          <cell r="E207">
            <v>0</v>
          </cell>
          <cell r="F207">
            <v>0</v>
          </cell>
        </row>
        <row r="208">
          <cell r="A208">
            <v>1386140601</v>
          </cell>
          <cell r="B208" t="str">
            <v>Deterioro Seguimiento menor cuantía</v>
          </cell>
          <cell r="C208">
            <v>0</v>
          </cell>
          <cell r="D208">
            <v>0</v>
          </cell>
          <cell r="E208">
            <v>0</v>
          </cell>
          <cell r="F208">
            <v>0</v>
          </cell>
        </row>
        <row r="209">
          <cell r="A209">
            <v>13861407</v>
          </cell>
          <cell r="B209" t="str">
            <v>Deterioro TUA menor cuantía</v>
          </cell>
          <cell r="C209">
            <v>0</v>
          </cell>
          <cell r="D209">
            <v>0</v>
          </cell>
          <cell r="E209">
            <v>0</v>
          </cell>
          <cell r="F209">
            <v>0</v>
          </cell>
        </row>
        <row r="210">
          <cell r="A210">
            <v>1386140701</v>
          </cell>
          <cell r="B210" t="str">
            <v>Deterioro TUA menor cuantía</v>
          </cell>
          <cell r="C210">
            <v>0</v>
          </cell>
          <cell r="D210">
            <v>0</v>
          </cell>
          <cell r="E210">
            <v>0</v>
          </cell>
          <cell r="F210">
            <v>0</v>
          </cell>
        </row>
        <row r="211">
          <cell r="A211">
            <v>13861408</v>
          </cell>
          <cell r="B211" t="str">
            <v>Deterioro Multas</v>
          </cell>
          <cell r="C211">
            <v>-71782966.469999999</v>
          </cell>
          <cell r="D211">
            <v>0</v>
          </cell>
          <cell r="E211">
            <v>0</v>
          </cell>
          <cell r="F211">
            <v>-71782966.469999999</v>
          </cell>
        </row>
        <row r="212">
          <cell r="A212">
            <v>1386140801</v>
          </cell>
          <cell r="B212" t="str">
            <v>Deterioro de dedudores Multas</v>
          </cell>
          <cell r="C212">
            <v>-71782966.469999999</v>
          </cell>
          <cell r="D212">
            <v>0</v>
          </cell>
          <cell r="E212">
            <v>0</v>
          </cell>
          <cell r="F212">
            <v>-71782966.469999999</v>
          </cell>
        </row>
        <row r="213">
          <cell r="A213">
            <v>13861409</v>
          </cell>
          <cell r="B213" t="str">
            <v>Deterioro Licencias Ambientales</v>
          </cell>
          <cell r="C213">
            <v>-1150933.83</v>
          </cell>
          <cell r="D213">
            <v>0</v>
          </cell>
          <cell r="E213">
            <v>0</v>
          </cell>
          <cell r="F213">
            <v>-1150933.83</v>
          </cell>
        </row>
        <row r="214">
          <cell r="A214">
            <v>1386140901</v>
          </cell>
          <cell r="B214" t="str">
            <v>Deterioro de dedudores Licencias</v>
          </cell>
          <cell r="C214">
            <v>-1150933.83</v>
          </cell>
          <cell r="D214">
            <v>0</v>
          </cell>
          <cell r="E214">
            <v>0</v>
          </cell>
          <cell r="F214">
            <v>-1150933.83</v>
          </cell>
        </row>
        <row r="215">
          <cell r="A215">
            <v>13861410</v>
          </cell>
          <cell r="B215" t="str">
            <v>Deterioro Porcentaje Ambiental</v>
          </cell>
          <cell r="C215">
            <v>-9779155</v>
          </cell>
          <cell r="D215">
            <v>0</v>
          </cell>
          <cell r="E215">
            <v>0</v>
          </cell>
          <cell r="F215">
            <v>-9779155</v>
          </cell>
        </row>
        <row r="216">
          <cell r="A216">
            <v>1386141001</v>
          </cell>
          <cell r="B216" t="str">
            <v>Deterioro Porcentaje Ambiental</v>
          </cell>
          <cell r="C216">
            <v>-9779155</v>
          </cell>
          <cell r="D216">
            <v>0</v>
          </cell>
          <cell r="E216">
            <v>0</v>
          </cell>
          <cell r="F216">
            <v>-9779155</v>
          </cell>
        </row>
        <row r="217">
          <cell r="A217">
            <v>13861411</v>
          </cell>
          <cell r="B217" t="str">
            <v>Deterioro Sobretasa Ambiental</v>
          </cell>
          <cell r="C217">
            <v>-68252958.379999995</v>
          </cell>
          <cell r="D217">
            <v>0</v>
          </cell>
          <cell r="E217">
            <v>0</v>
          </cell>
          <cell r="F217">
            <v>-68252958.379999995</v>
          </cell>
        </row>
        <row r="218">
          <cell r="A218">
            <v>1386141101</v>
          </cell>
          <cell r="B218" t="str">
            <v>Deterioro Sobretasa Ambiental</v>
          </cell>
          <cell r="C218">
            <v>-68252958.379999995</v>
          </cell>
          <cell r="D218">
            <v>0</v>
          </cell>
          <cell r="E218">
            <v>0</v>
          </cell>
          <cell r="F218">
            <v>-68252958.379999995</v>
          </cell>
        </row>
        <row r="219">
          <cell r="A219">
            <v>13861412</v>
          </cell>
          <cell r="B219" t="str">
            <v>Deterioro Sobretasa Menor Cuantia</v>
          </cell>
          <cell r="C219">
            <v>0</v>
          </cell>
          <cell r="D219">
            <v>0</v>
          </cell>
          <cell r="E219">
            <v>0</v>
          </cell>
          <cell r="F219">
            <v>0</v>
          </cell>
        </row>
        <row r="220">
          <cell r="A220">
            <v>1386141201</v>
          </cell>
          <cell r="B220" t="str">
            <v>Deterioro Sobretasa Menor Cuantia</v>
          </cell>
          <cell r="C220">
            <v>0</v>
          </cell>
          <cell r="D220">
            <v>0</v>
          </cell>
          <cell r="E220">
            <v>0</v>
          </cell>
          <cell r="F220">
            <v>0</v>
          </cell>
        </row>
        <row r="221">
          <cell r="A221">
            <v>138690</v>
          </cell>
          <cell r="B221" t="str">
            <v>Otras cuentas por cobrar</v>
          </cell>
          <cell r="C221">
            <v>-19668412</v>
          </cell>
          <cell r="D221">
            <v>0</v>
          </cell>
          <cell r="E221">
            <v>0</v>
          </cell>
          <cell r="F221">
            <v>-19668412</v>
          </cell>
        </row>
        <row r="222">
          <cell r="A222">
            <v>13869001</v>
          </cell>
          <cell r="B222" t="str">
            <v>Incapacidades</v>
          </cell>
          <cell r="C222">
            <v>-19668412</v>
          </cell>
          <cell r="D222">
            <v>0</v>
          </cell>
          <cell r="E222">
            <v>0</v>
          </cell>
          <cell r="F222">
            <v>-19668412</v>
          </cell>
        </row>
        <row r="223">
          <cell r="A223">
            <v>1386900101</v>
          </cell>
          <cell r="B223" t="str">
            <v>Incapacidades</v>
          </cell>
          <cell r="C223">
            <v>-19668412</v>
          </cell>
          <cell r="D223">
            <v>0</v>
          </cell>
          <cell r="E223">
            <v>0</v>
          </cell>
          <cell r="F223">
            <v>-19668412</v>
          </cell>
        </row>
        <row r="224">
          <cell r="A224">
            <v>15</v>
          </cell>
          <cell r="B224" t="str">
            <v>INVENTARIOS</v>
          </cell>
          <cell r="C224">
            <v>0</v>
          </cell>
          <cell r="D224">
            <v>0</v>
          </cell>
          <cell r="E224">
            <v>0</v>
          </cell>
          <cell r="F224">
            <v>0</v>
          </cell>
        </row>
        <row r="225">
          <cell r="A225">
            <v>1514</v>
          </cell>
          <cell r="B225" t="str">
            <v>MATERIALES Y SUMINISTROS</v>
          </cell>
          <cell r="C225">
            <v>0</v>
          </cell>
          <cell r="D225">
            <v>0</v>
          </cell>
          <cell r="E225">
            <v>0</v>
          </cell>
          <cell r="F225">
            <v>0</v>
          </cell>
        </row>
        <row r="226">
          <cell r="A226">
            <v>151409</v>
          </cell>
          <cell r="B226" t="str">
            <v>REPUESTOS</v>
          </cell>
          <cell r="C226">
            <v>0</v>
          </cell>
          <cell r="D226">
            <v>0</v>
          </cell>
          <cell r="E226">
            <v>0</v>
          </cell>
          <cell r="F226">
            <v>0</v>
          </cell>
        </row>
        <row r="227">
          <cell r="A227">
            <v>15140901</v>
          </cell>
          <cell r="B227" t="str">
            <v>REPUESTOS ELECTRÓNICOS</v>
          </cell>
          <cell r="C227">
            <v>0</v>
          </cell>
          <cell r="D227">
            <v>0</v>
          </cell>
          <cell r="E227">
            <v>0</v>
          </cell>
          <cell r="F227">
            <v>0</v>
          </cell>
        </row>
        <row r="228">
          <cell r="A228">
            <v>1514090101</v>
          </cell>
          <cell r="B228" t="str">
            <v>RPTOS ESTACIÒN DE MONITOREO C.A.</v>
          </cell>
          <cell r="C228">
            <v>0</v>
          </cell>
          <cell r="D228">
            <v>0</v>
          </cell>
          <cell r="E228">
            <v>0</v>
          </cell>
          <cell r="F228">
            <v>0</v>
          </cell>
        </row>
        <row r="229">
          <cell r="A229">
            <v>16</v>
          </cell>
          <cell r="B229" t="str">
            <v xml:space="preserve">PROPIEDAD PLANTA Y EQUIPO                         </v>
          </cell>
          <cell r="C229">
            <v>4047569534.9099998</v>
          </cell>
          <cell r="D229">
            <v>25160000</v>
          </cell>
          <cell r="E229">
            <v>57242648</v>
          </cell>
          <cell r="F229">
            <v>4015486886.9099998</v>
          </cell>
        </row>
        <row r="230">
          <cell r="A230">
            <v>1605</v>
          </cell>
          <cell r="B230" t="str">
            <v xml:space="preserve">TERRENOS                                          </v>
          </cell>
          <cell r="C230">
            <v>443870229.82999998</v>
          </cell>
          <cell r="D230">
            <v>0</v>
          </cell>
          <cell r="E230">
            <v>0</v>
          </cell>
          <cell r="F230">
            <v>443870229.82999998</v>
          </cell>
        </row>
        <row r="231">
          <cell r="A231">
            <v>160501</v>
          </cell>
          <cell r="B231" t="str">
            <v xml:space="preserve">URBANOS                                           </v>
          </cell>
          <cell r="C231">
            <v>267133769.83000001</v>
          </cell>
          <cell r="D231">
            <v>0</v>
          </cell>
          <cell r="E231">
            <v>0</v>
          </cell>
          <cell r="F231">
            <v>267133769.83000001</v>
          </cell>
        </row>
        <row r="232">
          <cell r="A232">
            <v>16050101</v>
          </cell>
          <cell r="B232" t="str">
            <v>URBANOS</v>
          </cell>
          <cell r="C232">
            <v>267133769.83000001</v>
          </cell>
          <cell r="D232">
            <v>0</v>
          </cell>
          <cell r="E232">
            <v>0</v>
          </cell>
          <cell r="F232">
            <v>267133769.83000001</v>
          </cell>
        </row>
        <row r="233">
          <cell r="A233">
            <v>1605010101</v>
          </cell>
          <cell r="B233" t="str">
            <v>Urbanos</v>
          </cell>
          <cell r="C233">
            <v>267133769.83000001</v>
          </cell>
          <cell r="D233">
            <v>0</v>
          </cell>
          <cell r="E233">
            <v>0</v>
          </cell>
          <cell r="F233">
            <v>267133769.83000001</v>
          </cell>
        </row>
        <row r="234">
          <cell r="A234">
            <v>160503</v>
          </cell>
          <cell r="B234" t="str">
            <v>TERRENOS CON DESTINACION AMBIENTAL</v>
          </cell>
          <cell r="C234">
            <v>176736460</v>
          </cell>
          <cell r="D234">
            <v>0</v>
          </cell>
          <cell r="E234">
            <v>0</v>
          </cell>
          <cell r="F234">
            <v>176736460</v>
          </cell>
        </row>
        <row r="235">
          <cell r="A235">
            <v>16050301</v>
          </cell>
          <cell r="B235" t="str">
            <v>TERRENOS CON DESTINACION AMBIENTAL</v>
          </cell>
          <cell r="C235">
            <v>176736460</v>
          </cell>
          <cell r="D235">
            <v>0</v>
          </cell>
          <cell r="E235">
            <v>0</v>
          </cell>
          <cell r="F235">
            <v>176736460</v>
          </cell>
        </row>
        <row r="236">
          <cell r="A236">
            <v>1605030101</v>
          </cell>
          <cell r="B236" t="str">
            <v>Terrenos con destinacion ambiental</v>
          </cell>
          <cell r="C236">
            <v>176736460</v>
          </cell>
          <cell r="D236">
            <v>0</v>
          </cell>
          <cell r="E236">
            <v>0</v>
          </cell>
          <cell r="F236">
            <v>176736460</v>
          </cell>
        </row>
        <row r="237">
          <cell r="A237">
            <v>1635</v>
          </cell>
          <cell r="B237" t="str">
            <v>BIENES MUEBLES EN BODEGA</v>
          </cell>
          <cell r="C237">
            <v>0</v>
          </cell>
          <cell r="D237">
            <v>12580000</v>
          </cell>
          <cell r="E237">
            <v>12580000</v>
          </cell>
          <cell r="F237">
            <v>0</v>
          </cell>
        </row>
        <row r="238">
          <cell r="A238">
            <v>163501</v>
          </cell>
          <cell r="B238" t="str">
            <v>MAQUINARIA Y EQUIPO</v>
          </cell>
          <cell r="C238">
            <v>0</v>
          </cell>
          <cell r="D238">
            <v>0</v>
          </cell>
          <cell r="E238">
            <v>0</v>
          </cell>
          <cell r="F238">
            <v>0</v>
          </cell>
        </row>
        <row r="239">
          <cell r="A239">
            <v>16350102</v>
          </cell>
          <cell r="B239" t="str">
            <v>MAQUINARIA Y EQUIPO</v>
          </cell>
          <cell r="C239">
            <v>0</v>
          </cell>
          <cell r="D239">
            <v>0</v>
          </cell>
          <cell r="E239">
            <v>0</v>
          </cell>
          <cell r="F239">
            <v>0</v>
          </cell>
        </row>
        <row r="240">
          <cell r="A240">
            <v>1635010208</v>
          </cell>
          <cell r="B240" t="str">
            <v>Equipos y Maquinas para construcción e inst.</v>
          </cell>
          <cell r="C240">
            <v>0</v>
          </cell>
          <cell r="D240">
            <v>0</v>
          </cell>
          <cell r="E240">
            <v>0</v>
          </cell>
          <cell r="F240">
            <v>0</v>
          </cell>
        </row>
        <row r="241">
          <cell r="A241">
            <v>163502</v>
          </cell>
          <cell r="B241" t="str">
            <v>EQUIPO MEDICO Y CIENTIFICO</v>
          </cell>
          <cell r="C241">
            <v>0</v>
          </cell>
          <cell r="D241">
            <v>12580000</v>
          </cell>
          <cell r="E241">
            <v>12580000</v>
          </cell>
          <cell r="F241">
            <v>0</v>
          </cell>
        </row>
        <row r="242">
          <cell r="A242">
            <v>16350202</v>
          </cell>
          <cell r="B242" t="str">
            <v>EQUIPO CIENTIFICO</v>
          </cell>
          <cell r="C242">
            <v>0</v>
          </cell>
          <cell r="D242">
            <v>12580000</v>
          </cell>
          <cell r="E242">
            <v>12580000</v>
          </cell>
          <cell r="F242">
            <v>0</v>
          </cell>
        </row>
        <row r="243">
          <cell r="A243">
            <v>1635020210</v>
          </cell>
          <cell r="B243" t="str">
            <v>Equipos y Maquinas para laboratorio</v>
          </cell>
          <cell r="C243">
            <v>0</v>
          </cell>
          <cell r="D243">
            <v>10571428.57</v>
          </cell>
          <cell r="E243">
            <v>10571428.57</v>
          </cell>
          <cell r="F243">
            <v>0</v>
          </cell>
        </row>
        <row r="244">
          <cell r="A244">
            <v>1635020299</v>
          </cell>
          <cell r="B244" t="str">
            <v>IVA Equipos y Maquinas para laboratorio</v>
          </cell>
          <cell r="C244">
            <v>0</v>
          </cell>
          <cell r="D244">
            <v>2008571.43</v>
          </cell>
          <cell r="E244">
            <v>2008571.43</v>
          </cell>
          <cell r="F244">
            <v>0</v>
          </cell>
        </row>
        <row r="245">
          <cell r="A245">
            <v>163503</v>
          </cell>
          <cell r="B245" t="str">
            <v>MUEBLES, ENSERES Y EQUIPOS DE OFICINA</v>
          </cell>
          <cell r="C245">
            <v>0</v>
          </cell>
          <cell r="D245">
            <v>0</v>
          </cell>
          <cell r="E245">
            <v>0</v>
          </cell>
          <cell r="F245">
            <v>0</v>
          </cell>
        </row>
        <row r="246">
          <cell r="A246">
            <v>16350302</v>
          </cell>
          <cell r="B246" t="str">
            <v>MUEBLES, ENSERES Y EQUIPOS DE OFICINA</v>
          </cell>
          <cell r="C246">
            <v>0</v>
          </cell>
          <cell r="D246">
            <v>0</v>
          </cell>
          <cell r="E246">
            <v>0</v>
          </cell>
          <cell r="F246">
            <v>0</v>
          </cell>
        </row>
        <row r="247">
          <cell r="A247">
            <v>1635030212</v>
          </cell>
          <cell r="B247" t="str">
            <v>Equipos para Oficina</v>
          </cell>
          <cell r="C247">
            <v>0</v>
          </cell>
          <cell r="D247">
            <v>0</v>
          </cell>
          <cell r="E247">
            <v>0</v>
          </cell>
          <cell r="F247">
            <v>0</v>
          </cell>
        </row>
        <row r="248">
          <cell r="A248">
            <v>1635030218</v>
          </cell>
          <cell r="B248" t="str">
            <v>Mobiliario y Enseres</v>
          </cell>
          <cell r="C248">
            <v>0</v>
          </cell>
          <cell r="D248">
            <v>0</v>
          </cell>
          <cell r="E248">
            <v>0</v>
          </cell>
          <cell r="F248">
            <v>0</v>
          </cell>
        </row>
        <row r="249">
          <cell r="A249">
            <v>1635030299</v>
          </cell>
          <cell r="B249" t="str">
            <v>IVA Muebles y Enseres y Equipos de Oficina</v>
          </cell>
          <cell r="C249">
            <v>0</v>
          </cell>
          <cell r="D249">
            <v>0</v>
          </cell>
          <cell r="E249">
            <v>0</v>
          </cell>
          <cell r="F249">
            <v>0</v>
          </cell>
        </row>
        <row r="250">
          <cell r="A250">
            <v>163504</v>
          </cell>
          <cell r="B250" t="str">
            <v>EQUIPOS DE COMUNICACION Y COMPUTACION</v>
          </cell>
          <cell r="C250">
            <v>0</v>
          </cell>
          <cell r="D250">
            <v>0</v>
          </cell>
          <cell r="E250">
            <v>0</v>
          </cell>
          <cell r="F250">
            <v>0</v>
          </cell>
        </row>
        <row r="251">
          <cell r="A251">
            <v>16350402</v>
          </cell>
          <cell r="B251" t="str">
            <v>EQUIPOS DE COMUNICACION Y COMPUTACION</v>
          </cell>
          <cell r="C251">
            <v>0</v>
          </cell>
          <cell r="D251">
            <v>0</v>
          </cell>
          <cell r="E251">
            <v>0</v>
          </cell>
          <cell r="F251">
            <v>0</v>
          </cell>
        </row>
        <row r="252">
          <cell r="A252">
            <v>1635040207</v>
          </cell>
          <cell r="B252" t="str">
            <v>Equipos y Maquinas para Comunicación</v>
          </cell>
          <cell r="C252">
            <v>0</v>
          </cell>
          <cell r="D252">
            <v>0</v>
          </cell>
          <cell r="E252">
            <v>0</v>
          </cell>
          <cell r="F252">
            <v>0</v>
          </cell>
        </row>
        <row r="253">
          <cell r="A253">
            <v>1635040222</v>
          </cell>
          <cell r="B253" t="str">
            <v>Equipo de Computacion</v>
          </cell>
          <cell r="C253">
            <v>0</v>
          </cell>
          <cell r="D253">
            <v>0</v>
          </cell>
          <cell r="E253">
            <v>0</v>
          </cell>
          <cell r="F253">
            <v>0</v>
          </cell>
        </row>
        <row r="254">
          <cell r="A254">
            <v>1635040299</v>
          </cell>
          <cell r="B254" t="str">
            <v>IVA Equipo de Comunicacion y Computacion</v>
          </cell>
          <cell r="C254">
            <v>0</v>
          </cell>
          <cell r="D254">
            <v>0</v>
          </cell>
          <cell r="E254">
            <v>0</v>
          </cell>
          <cell r="F254">
            <v>0</v>
          </cell>
        </row>
        <row r="255">
          <cell r="A255">
            <v>163505</v>
          </cell>
          <cell r="B255" t="str">
            <v>EQUIPO DE TRANSPORTE TRACCION Y ELEVACION</v>
          </cell>
          <cell r="C255">
            <v>0</v>
          </cell>
          <cell r="D255">
            <v>0</v>
          </cell>
          <cell r="E255">
            <v>0</v>
          </cell>
          <cell r="F255">
            <v>0</v>
          </cell>
        </row>
        <row r="256">
          <cell r="A256">
            <v>16350502</v>
          </cell>
          <cell r="B256" t="str">
            <v>EQUIPO DE TRANSPORTE TRACCION Y ELEVACION</v>
          </cell>
          <cell r="C256">
            <v>0</v>
          </cell>
          <cell r="D256">
            <v>0</v>
          </cell>
          <cell r="E256">
            <v>0</v>
          </cell>
          <cell r="F256">
            <v>0</v>
          </cell>
        </row>
        <row r="257">
          <cell r="A257">
            <v>1635050213</v>
          </cell>
          <cell r="B257" t="str">
            <v>Equipo de transporte tracción y elevacion</v>
          </cell>
          <cell r="C257">
            <v>-1571966.52</v>
          </cell>
          <cell r="D257">
            <v>0</v>
          </cell>
          <cell r="E257">
            <v>0</v>
          </cell>
          <cell r="F257">
            <v>-1571966.52</v>
          </cell>
        </row>
        <row r="258">
          <cell r="A258">
            <v>1635050299</v>
          </cell>
          <cell r="B258" t="str">
            <v>IVA Equipo de transporte tracción y elevacion</v>
          </cell>
          <cell r="C258">
            <v>1571966.52</v>
          </cell>
          <cell r="D258">
            <v>0</v>
          </cell>
          <cell r="E258">
            <v>0</v>
          </cell>
          <cell r="F258">
            <v>1571966.52</v>
          </cell>
        </row>
        <row r="259">
          <cell r="A259">
            <v>163511</v>
          </cell>
          <cell r="B259" t="str">
            <v>EQUIPO DE COMEDOR COCINA DESPENSA Y DESPENSA</v>
          </cell>
          <cell r="C259">
            <v>0</v>
          </cell>
          <cell r="D259">
            <v>0</v>
          </cell>
          <cell r="E259">
            <v>0</v>
          </cell>
          <cell r="F259">
            <v>0</v>
          </cell>
        </row>
        <row r="260">
          <cell r="A260">
            <v>16351101</v>
          </cell>
          <cell r="B260" t="str">
            <v>EQUIPO DE COMEDOR COCINA DESPENSA Y DESPENSA</v>
          </cell>
          <cell r="C260">
            <v>0</v>
          </cell>
          <cell r="D260">
            <v>0</v>
          </cell>
          <cell r="E260">
            <v>0</v>
          </cell>
          <cell r="F260">
            <v>0</v>
          </cell>
        </row>
        <row r="261">
          <cell r="A261">
            <v>1635110101</v>
          </cell>
          <cell r="B261" t="str">
            <v>Equipo de Comedor Cocina y Despensa</v>
          </cell>
          <cell r="C261">
            <v>0</v>
          </cell>
          <cell r="D261">
            <v>0</v>
          </cell>
          <cell r="E261">
            <v>0</v>
          </cell>
          <cell r="F261">
            <v>0</v>
          </cell>
        </row>
        <row r="262">
          <cell r="A262">
            <v>1635110199</v>
          </cell>
          <cell r="B262" t="str">
            <v>IVA Equipo de Comedor Cocina y Despensa</v>
          </cell>
          <cell r="C262">
            <v>0</v>
          </cell>
          <cell r="D262">
            <v>0</v>
          </cell>
          <cell r="E262">
            <v>0</v>
          </cell>
          <cell r="F262">
            <v>0</v>
          </cell>
        </row>
        <row r="263">
          <cell r="A263">
            <v>1640</v>
          </cell>
          <cell r="B263" t="str">
            <v>EDIFICACIONES</v>
          </cell>
          <cell r="C263">
            <v>1498862230.1700001</v>
          </cell>
          <cell r="D263">
            <v>0</v>
          </cell>
          <cell r="E263">
            <v>0</v>
          </cell>
          <cell r="F263">
            <v>1498862230.1700001</v>
          </cell>
        </row>
        <row r="264">
          <cell r="A264">
            <v>164001</v>
          </cell>
          <cell r="B264" t="str">
            <v>EDIFICIOS Y CASAS</v>
          </cell>
          <cell r="C264">
            <v>1498862230.1700001</v>
          </cell>
          <cell r="D264">
            <v>0</v>
          </cell>
          <cell r="E264">
            <v>0</v>
          </cell>
          <cell r="F264">
            <v>1498862230.1700001</v>
          </cell>
        </row>
        <row r="265">
          <cell r="A265">
            <v>16400101</v>
          </cell>
          <cell r="B265" t="str">
            <v>EDIFICIOS</v>
          </cell>
          <cell r="C265">
            <v>1498862230.1700001</v>
          </cell>
          <cell r="D265">
            <v>0</v>
          </cell>
          <cell r="E265">
            <v>0</v>
          </cell>
          <cell r="F265">
            <v>1498862230.1700001</v>
          </cell>
        </row>
        <row r="266">
          <cell r="A266">
            <v>1640010101</v>
          </cell>
          <cell r="B266" t="str">
            <v>Edificio-sede CORPAMAG-</v>
          </cell>
          <cell r="C266">
            <v>1478862230.1700001</v>
          </cell>
          <cell r="D266">
            <v>0</v>
          </cell>
          <cell r="E266">
            <v>0</v>
          </cell>
          <cell r="F266">
            <v>1478862230.1700001</v>
          </cell>
        </row>
        <row r="267">
          <cell r="A267">
            <v>1640010102</v>
          </cell>
          <cell r="B267" t="str">
            <v>CASETA PARA ESTACIÓN DE MONITOREO</v>
          </cell>
          <cell r="C267">
            <v>20000000</v>
          </cell>
          <cell r="D267">
            <v>0</v>
          </cell>
          <cell r="E267">
            <v>0</v>
          </cell>
          <cell r="F267">
            <v>20000000</v>
          </cell>
        </row>
        <row r="268">
          <cell r="A268">
            <v>1655</v>
          </cell>
          <cell r="B268" t="str">
            <v>MAQUINARIA Y EQUIPO</v>
          </cell>
          <cell r="C268">
            <v>2072312.69</v>
          </cell>
          <cell r="D268">
            <v>0</v>
          </cell>
          <cell r="E268">
            <v>0</v>
          </cell>
          <cell r="F268">
            <v>2072312.69</v>
          </cell>
        </row>
        <row r="269">
          <cell r="A269">
            <v>165501</v>
          </cell>
          <cell r="B269" t="str">
            <v>EQUIPO DE CONSTRUCCION</v>
          </cell>
          <cell r="C269">
            <v>2072312.69</v>
          </cell>
          <cell r="D269">
            <v>0</v>
          </cell>
          <cell r="E269">
            <v>0</v>
          </cell>
          <cell r="F269">
            <v>2072312.69</v>
          </cell>
        </row>
        <row r="270">
          <cell r="A270">
            <v>16550101</v>
          </cell>
          <cell r="B270" t="str">
            <v>EQUIPO DE CONSTRUCCION</v>
          </cell>
          <cell r="C270">
            <v>2072312.69</v>
          </cell>
          <cell r="D270">
            <v>0</v>
          </cell>
          <cell r="E270">
            <v>0</v>
          </cell>
          <cell r="F270">
            <v>2072312.69</v>
          </cell>
        </row>
        <row r="271">
          <cell r="A271">
            <v>1655010101</v>
          </cell>
          <cell r="B271" t="str">
            <v>Equipos y Maquinaria para construccion</v>
          </cell>
          <cell r="C271">
            <v>2072312.69</v>
          </cell>
          <cell r="D271">
            <v>0</v>
          </cell>
          <cell r="E271">
            <v>0</v>
          </cell>
          <cell r="F271">
            <v>2072312.69</v>
          </cell>
        </row>
        <row r="272">
          <cell r="A272">
            <v>1660</v>
          </cell>
          <cell r="B272" t="str">
            <v>EQUIPO MEDICO Y CIENTIFICO</v>
          </cell>
          <cell r="C272">
            <v>2360806059.4000001</v>
          </cell>
          <cell r="D272">
            <v>10000000</v>
          </cell>
          <cell r="E272">
            <v>0</v>
          </cell>
          <cell r="F272">
            <v>2370806059.4000001</v>
          </cell>
        </row>
        <row r="273">
          <cell r="A273">
            <v>166001</v>
          </cell>
          <cell r="B273" t="str">
            <v>EQUIPO DE INVESTIGACION</v>
          </cell>
          <cell r="C273">
            <v>2333663823.79</v>
          </cell>
          <cell r="D273">
            <v>10000000</v>
          </cell>
          <cell r="E273">
            <v>0</v>
          </cell>
          <cell r="F273">
            <v>2343663823.79</v>
          </cell>
        </row>
        <row r="274">
          <cell r="A274">
            <v>16600101</v>
          </cell>
          <cell r="B274" t="str">
            <v>EQUIPO DE INVESTIGACION</v>
          </cell>
          <cell r="C274">
            <v>2333663823.79</v>
          </cell>
          <cell r="D274">
            <v>10000000</v>
          </cell>
          <cell r="E274">
            <v>0</v>
          </cell>
          <cell r="F274">
            <v>2343663823.79</v>
          </cell>
        </row>
        <row r="275">
          <cell r="A275">
            <v>1660010101</v>
          </cell>
          <cell r="B275" t="str">
            <v>Equipo de Investigacion</v>
          </cell>
          <cell r="C275">
            <v>2333663823.79</v>
          </cell>
          <cell r="D275">
            <v>10000000</v>
          </cell>
          <cell r="E275">
            <v>0</v>
          </cell>
          <cell r="F275">
            <v>2343663823.79</v>
          </cell>
        </row>
        <row r="276">
          <cell r="A276">
            <v>166090</v>
          </cell>
          <cell r="B276" t="str">
            <v>Otro Equipo Medico y Cientifico</v>
          </cell>
          <cell r="C276">
            <v>27142235.609999999</v>
          </cell>
          <cell r="D276">
            <v>0</v>
          </cell>
          <cell r="E276">
            <v>0</v>
          </cell>
          <cell r="F276">
            <v>27142235.609999999</v>
          </cell>
        </row>
        <row r="277">
          <cell r="A277">
            <v>16609001</v>
          </cell>
          <cell r="B277" t="str">
            <v>Otro Equipo Medico y Cientifico</v>
          </cell>
          <cell r="C277">
            <v>27142235.609999999</v>
          </cell>
          <cell r="D277">
            <v>0</v>
          </cell>
          <cell r="E277">
            <v>0</v>
          </cell>
          <cell r="F277">
            <v>27142235.609999999</v>
          </cell>
        </row>
        <row r="278">
          <cell r="A278">
            <v>1660900101</v>
          </cell>
          <cell r="B278" t="str">
            <v>Otro Equipo Medico y Cientifico</v>
          </cell>
          <cell r="C278">
            <v>27142235.609999999</v>
          </cell>
          <cell r="D278">
            <v>0</v>
          </cell>
          <cell r="E278">
            <v>0</v>
          </cell>
          <cell r="F278">
            <v>27142235.609999999</v>
          </cell>
        </row>
        <row r="279">
          <cell r="A279">
            <v>1665</v>
          </cell>
          <cell r="B279" t="str">
            <v>MUEBLES, ENSERES Y EQUIPOS DE OFICINA</v>
          </cell>
          <cell r="C279">
            <v>413276475.19999999</v>
          </cell>
          <cell r="D279">
            <v>0</v>
          </cell>
          <cell r="E279">
            <v>0</v>
          </cell>
          <cell r="F279">
            <v>413276475.19999999</v>
          </cell>
        </row>
        <row r="280">
          <cell r="A280">
            <v>166501</v>
          </cell>
          <cell r="B280" t="str">
            <v>MUEBLES Y ENSERES</v>
          </cell>
          <cell r="C280">
            <v>388726717.00999999</v>
          </cell>
          <cell r="D280">
            <v>0</v>
          </cell>
          <cell r="E280">
            <v>0</v>
          </cell>
          <cell r="F280">
            <v>388726717.00999999</v>
          </cell>
        </row>
        <row r="281">
          <cell r="A281">
            <v>16650101</v>
          </cell>
          <cell r="B281" t="str">
            <v>MUEBLES Y ENSERES</v>
          </cell>
          <cell r="C281">
            <v>388726717.00999999</v>
          </cell>
          <cell r="D281">
            <v>0</v>
          </cell>
          <cell r="E281">
            <v>0</v>
          </cell>
          <cell r="F281">
            <v>388726717.00999999</v>
          </cell>
        </row>
        <row r="282">
          <cell r="A282">
            <v>1665010101</v>
          </cell>
          <cell r="B282" t="str">
            <v>Mobiliario y Enseres</v>
          </cell>
          <cell r="C282">
            <v>388726717.00999999</v>
          </cell>
          <cell r="D282">
            <v>0</v>
          </cell>
          <cell r="E282">
            <v>0</v>
          </cell>
          <cell r="F282">
            <v>388726717.00999999</v>
          </cell>
        </row>
        <row r="283">
          <cell r="A283">
            <v>166502</v>
          </cell>
          <cell r="B283" t="str">
            <v>EQUIPO Y MAQUINA DE OFICINA</v>
          </cell>
          <cell r="C283">
            <v>24549758.190000001</v>
          </cell>
          <cell r="D283">
            <v>0</v>
          </cell>
          <cell r="E283">
            <v>0</v>
          </cell>
          <cell r="F283">
            <v>24549758.190000001</v>
          </cell>
        </row>
        <row r="284">
          <cell r="A284">
            <v>16650201</v>
          </cell>
          <cell r="B284" t="str">
            <v>EQUIPO Y MAQUINA DE OFICINA</v>
          </cell>
          <cell r="C284">
            <v>24549758.190000001</v>
          </cell>
          <cell r="D284">
            <v>0</v>
          </cell>
          <cell r="E284">
            <v>0</v>
          </cell>
          <cell r="F284">
            <v>24549758.190000001</v>
          </cell>
        </row>
        <row r="285">
          <cell r="A285">
            <v>1665020101</v>
          </cell>
          <cell r="B285" t="str">
            <v>Equipo y maquinas para oficina</v>
          </cell>
          <cell r="C285">
            <v>24549758.190000001</v>
          </cell>
          <cell r="D285">
            <v>0</v>
          </cell>
          <cell r="E285">
            <v>0</v>
          </cell>
          <cell r="F285">
            <v>24549758.190000001</v>
          </cell>
        </row>
        <row r="286">
          <cell r="A286">
            <v>1670</v>
          </cell>
          <cell r="B286" t="str">
            <v>EQUIPOS DE COMUNICACION Y COMPUTACION</v>
          </cell>
          <cell r="C286">
            <v>752846462.47000003</v>
          </cell>
          <cell r="D286">
            <v>0</v>
          </cell>
          <cell r="E286">
            <v>0</v>
          </cell>
          <cell r="F286">
            <v>752846462.47000003</v>
          </cell>
        </row>
        <row r="287">
          <cell r="A287">
            <v>167001</v>
          </cell>
          <cell r="B287" t="str">
            <v>EQUIPOS DE COMUNICACION</v>
          </cell>
          <cell r="C287">
            <v>57955735.219999999</v>
          </cell>
          <cell r="D287">
            <v>0</v>
          </cell>
          <cell r="E287">
            <v>0</v>
          </cell>
          <cell r="F287">
            <v>57955735.219999999</v>
          </cell>
        </row>
        <row r="288">
          <cell r="A288">
            <v>16700101</v>
          </cell>
          <cell r="B288" t="str">
            <v>EQUIPOS DE COMUNICACION</v>
          </cell>
          <cell r="C288">
            <v>57955735.219999999</v>
          </cell>
          <cell r="D288">
            <v>0</v>
          </cell>
          <cell r="E288">
            <v>0</v>
          </cell>
          <cell r="F288">
            <v>57955735.219999999</v>
          </cell>
        </row>
        <row r="289">
          <cell r="A289">
            <v>1670010101</v>
          </cell>
          <cell r="B289" t="str">
            <v>Equipos y Maquinas para comunicacion</v>
          </cell>
          <cell r="C289">
            <v>57955735.219999999</v>
          </cell>
          <cell r="D289">
            <v>0</v>
          </cell>
          <cell r="E289">
            <v>0</v>
          </cell>
          <cell r="F289">
            <v>57955735.219999999</v>
          </cell>
        </row>
        <row r="290">
          <cell r="A290">
            <v>167002</v>
          </cell>
          <cell r="B290" t="str">
            <v>EQUIPOS DE COMPUTACION</v>
          </cell>
          <cell r="C290">
            <v>694890727.25</v>
          </cell>
          <cell r="D290">
            <v>0</v>
          </cell>
          <cell r="E290">
            <v>0</v>
          </cell>
          <cell r="F290">
            <v>694890727.25</v>
          </cell>
        </row>
        <row r="291">
          <cell r="A291">
            <v>16700201</v>
          </cell>
          <cell r="B291" t="str">
            <v>EQUIPOS DE COMPUTACION</v>
          </cell>
          <cell r="C291">
            <v>694890727.25</v>
          </cell>
          <cell r="D291">
            <v>0</v>
          </cell>
          <cell r="E291">
            <v>0</v>
          </cell>
          <cell r="F291">
            <v>694890727.25</v>
          </cell>
        </row>
        <row r="292">
          <cell r="A292">
            <v>1670020101</v>
          </cell>
          <cell r="B292" t="str">
            <v>Equipo de Computacion</v>
          </cell>
          <cell r="C292">
            <v>694890727.25</v>
          </cell>
          <cell r="D292">
            <v>0</v>
          </cell>
          <cell r="E292">
            <v>0</v>
          </cell>
          <cell r="F292">
            <v>694890727.25</v>
          </cell>
        </row>
        <row r="293">
          <cell r="A293">
            <v>1675</v>
          </cell>
          <cell r="B293" t="str">
            <v>EQUIPO DE TRANSPORTE, TRACCION Y ELEVACION</v>
          </cell>
          <cell r="C293">
            <v>413536230.81999999</v>
          </cell>
          <cell r="D293">
            <v>0</v>
          </cell>
          <cell r="E293">
            <v>0</v>
          </cell>
          <cell r="F293">
            <v>413536230.81999999</v>
          </cell>
        </row>
        <row r="294">
          <cell r="A294">
            <v>167502</v>
          </cell>
          <cell r="B294" t="str">
            <v>TERRESTRE</v>
          </cell>
          <cell r="C294">
            <v>412244649.42000002</v>
          </cell>
          <cell r="D294">
            <v>0</v>
          </cell>
          <cell r="E294">
            <v>0</v>
          </cell>
          <cell r="F294">
            <v>412244649.42000002</v>
          </cell>
        </row>
        <row r="295">
          <cell r="A295">
            <v>16750201</v>
          </cell>
          <cell r="B295" t="str">
            <v>TERRESTRE</v>
          </cell>
          <cell r="C295">
            <v>412244649.42000002</v>
          </cell>
          <cell r="D295">
            <v>0</v>
          </cell>
          <cell r="E295">
            <v>0</v>
          </cell>
          <cell r="F295">
            <v>412244649.42000002</v>
          </cell>
        </row>
        <row r="296">
          <cell r="A296">
            <v>1675020101</v>
          </cell>
          <cell r="B296" t="str">
            <v>Equipos y Maquinas para transporte</v>
          </cell>
          <cell r="C296">
            <v>412244649.42000002</v>
          </cell>
          <cell r="D296">
            <v>0</v>
          </cell>
          <cell r="E296">
            <v>0</v>
          </cell>
          <cell r="F296">
            <v>412244649.42000002</v>
          </cell>
        </row>
        <row r="297">
          <cell r="A297">
            <v>167504</v>
          </cell>
          <cell r="B297" t="str">
            <v>MARITIMO Y FLUVIAL</v>
          </cell>
          <cell r="C297">
            <v>1291581.3999999999</v>
          </cell>
          <cell r="D297">
            <v>0</v>
          </cell>
          <cell r="E297">
            <v>0</v>
          </cell>
          <cell r="F297">
            <v>1291581.3999999999</v>
          </cell>
        </row>
        <row r="298">
          <cell r="A298">
            <v>16750401</v>
          </cell>
          <cell r="B298" t="str">
            <v>MARITIMO Y FLUVIAL</v>
          </cell>
          <cell r="C298">
            <v>1291581.3999999999</v>
          </cell>
          <cell r="D298">
            <v>0</v>
          </cell>
          <cell r="E298">
            <v>0</v>
          </cell>
          <cell r="F298">
            <v>1291581.3999999999</v>
          </cell>
        </row>
        <row r="299">
          <cell r="A299">
            <v>1675040101</v>
          </cell>
          <cell r="B299" t="str">
            <v>Equipos y maq.para transporte maritimo</v>
          </cell>
          <cell r="C299">
            <v>1291581.3999999999</v>
          </cell>
          <cell r="D299">
            <v>0</v>
          </cell>
          <cell r="E299">
            <v>0</v>
          </cell>
          <cell r="F299">
            <v>1291581.3999999999</v>
          </cell>
        </row>
        <row r="300">
          <cell r="A300">
            <v>1680</v>
          </cell>
          <cell r="B300" t="str">
            <v>EQUIPO DE COMEDOR, COCINA, DESPENSA Y HOTELERIA</v>
          </cell>
          <cell r="C300">
            <v>1638710</v>
          </cell>
          <cell r="D300">
            <v>2580000</v>
          </cell>
          <cell r="E300">
            <v>0</v>
          </cell>
          <cell r="F300">
            <v>4218710</v>
          </cell>
        </row>
        <row r="301">
          <cell r="A301">
            <v>168002</v>
          </cell>
          <cell r="B301" t="str">
            <v>EQUIPO DE RESTAURANTE Y CAFETERIA</v>
          </cell>
          <cell r="C301">
            <v>1638710</v>
          </cell>
          <cell r="D301">
            <v>2580000</v>
          </cell>
          <cell r="E301">
            <v>0</v>
          </cell>
          <cell r="F301">
            <v>4218710</v>
          </cell>
        </row>
        <row r="302">
          <cell r="A302">
            <v>16800201</v>
          </cell>
          <cell r="B302" t="str">
            <v>MAQUINARIA Y EQUIPO DE RESTAURANTE</v>
          </cell>
          <cell r="C302">
            <v>1638710</v>
          </cell>
          <cell r="D302">
            <v>2580000</v>
          </cell>
          <cell r="E302">
            <v>0</v>
          </cell>
          <cell r="F302">
            <v>4218710</v>
          </cell>
        </row>
        <row r="303">
          <cell r="A303">
            <v>1680020101</v>
          </cell>
          <cell r="B303" t="str">
            <v>Maquinaria y Equipo de Restaurante</v>
          </cell>
          <cell r="C303">
            <v>1638710</v>
          </cell>
          <cell r="D303">
            <v>2580000</v>
          </cell>
          <cell r="E303">
            <v>0</v>
          </cell>
          <cell r="F303">
            <v>4218710</v>
          </cell>
        </row>
        <row r="304">
          <cell r="A304">
            <v>1685</v>
          </cell>
          <cell r="B304" t="str">
            <v>DEPRECIACION ACUMULADA DE PROPIEDADES PLANTA Y EQUIPO (CR)</v>
          </cell>
          <cell r="C304">
            <v>-1839339175.6700001</v>
          </cell>
          <cell r="D304">
            <v>0</v>
          </cell>
          <cell r="E304">
            <v>44662648</v>
          </cell>
          <cell r="F304">
            <v>-1884001823.6700001</v>
          </cell>
        </row>
        <row r="305">
          <cell r="A305">
            <v>168501</v>
          </cell>
          <cell r="B305" t="str">
            <v>EDIFICACIONES</v>
          </cell>
          <cell r="C305">
            <v>-128526657</v>
          </cell>
          <cell r="D305">
            <v>0</v>
          </cell>
          <cell r="E305">
            <v>2882833</v>
          </cell>
          <cell r="F305">
            <v>-131409490</v>
          </cell>
        </row>
        <row r="306">
          <cell r="A306">
            <v>16850101</v>
          </cell>
          <cell r="B306" t="str">
            <v>EDIFICACIONES</v>
          </cell>
          <cell r="C306">
            <v>-128526657</v>
          </cell>
          <cell r="D306">
            <v>0</v>
          </cell>
          <cell r="E306">
            <v>2882833</v>
          </cell>
          <cell r="F306">
            <v>-131409490</v>
          </cell>
        </row>
        <row r="307">
          <cell r="A307">
            <v>1685010101</v>
          </cell>
          <cell r="B307" t="str">
            <v>Depreciacion Acumulada edificio sede</v>
          </cell>
          <cell r="C307">
            <v>-128526657</v>
          </cell>
          <cell r="D307">
            <v>0</v>
          </cell>
          <cell r="E307">
            <v>2882833</v>
          </cell>
          <cell r="F307">
            <v>-131409490</v>
          </cell>
        </row>
        <row r="308">
          <cell r="A308">
            <v>168504</v>
          </cell>
          <cell r="B308" t="str">
            <v>MAQUINARIA Y EQUIPO</v>
          </cell>
          <cell r="C308">
            <v>-1002735</v>
          </cell>
          <cell r="D308">
            <v>0</v>
          </cell>
          <cell r="E308">
            <v>22283</v>
          </cell>
          <cell r="F308">
            <v>-1025018</v>
          </cell>
        </row>
        <row r="309">
          <cell r="A309">
            <v>16850401</v>
          </cell>
          <cell r="B309" t="str">
            <v>D.A. MAQUINARIA Y EQUIPO</v>
          </cell>
          <cell r="C309">
            <v>-1002735</v>
          </cell>
          <cell r="D309">
            <v>0</v>
          </cell>
          <cell r="E309">
            <v>22283</v>
          </cell>
          <cell r="F309">
            <v>-1025018</v>
          </cell>
        </row>
        <row r="310">
          <cell r="A310">
            <v>1685040101</v>
          </cell>
          <cell r="B310" t="str">
            <v>Depreciación Acumulada maquinaria y equipo</v>
          </cell>
          <cell r="C310">
            <v>-1002735</v>
          </cell>
          <cell r="D310">
            <v>0</v>
          </cell>
          <cell r="E310">
            <v>22283</v>
          </cell>
          <cell r="F310">
            <v>-1025018</v>
          </cell>
        </row>
        <row r="311">
          <cell r="A311">
            <v>168505</v>
          </cell>
          <cell r="B311" t="str">
            <v>EQUIPO MEDICO Y CIENTIFICO</v>
          </cell>
          <cell r="C311">
            <v>-847359176.88</v>
          </cell>
          <cell r="D311">
            <v>0</v>
          </cell>
          <cell r="E311">
            <v>20787945</v>
          </cell>
          <cell r="F311">
            <v>-868147121.88</v>
          </cell>
        </row>
        <row r="312">
          <cell r="A312">
            <v>16850501</v>
          </cell>
          <cell r="B312" t="str">
            <v>D.A. EQUIPO MEDICO Y CIENTIFICO</v>
          </cell>
          <cell r="C312">
            <v>-847359176.88</v>
          </cell>
          <cell r="D312">
            <v>0</v>
          </cell>
          <cell r="E312">
            <v>20787945</v>
          </cell>
          <cell r="F312">
            <v>-868147121.88</v>
          </cell>
        </row>
        <row r="313">
          <cell r="A313">
            <v>1685050101</v>
          </cell>
          <cell r="B313" t="str">
            <v>D.A. Equipo Medico y cientifico</v>
          </cell>
          <cell r="C313">
            <v>-847359176.88</v>
          </cell>
          <cell r="D313">
            <v>0</v>
          </cell>
          <cell r="E313">
            <v>20787945</v>
          </cell>
          <cell r="F313">
            <v>-868147121.88</v>
          </cell>
        </row>
        <row r="314">
          <cell r="A314">
            <v>1685050102</v>
          </cell>
          <cell r="B314" t="str">
            <v>Equipo medico y cientifico de uso permante sin contraprestación</v>
          </cell>
          <cell r="C314">
            <v>0</v>
          </cell>
          <cell r="D314">
            <v>0</v>
          </cell>
          <cell r="E314">
            <v>0</v>
          </cell>
          <cell r="F314">
            <v>0</v>
          </cell>
        </row>
        <row r="315">
          <cell r="A315">
            <v>168506</v>
          </cell>
          <cell r="B315" t="str">
            <v>MUEBLES, ENSERES Y EQUIPOS DE OFICINA</v>
          </cell>
          <cell r="C315">
            <v>-178414567.41</v>
          </cell>
          <cell r="D315">
            <v>0</v>
          </cell>
          <cell r="E315">
            <v>4048064</v>
          </cell>
          <cell r="F315">
            <v>-182462631.41</v>
          </cell>
        </row>
        <row r="316">
          <cell r="A316">
            <v>16850601</v>
          </cell>
          <cell r="B316" t="str">
            <v>D.A. MUEBLES, ENSERES Y EQUIPO DE OFICINA</v>
          </cell>
          <cell r="C316">
            <v>-178414567.41</v>
          </cell>
          <cell r="D316">
            <v>0</v>
          </cell>
          <cell r="E316">
            <v>4048064</v>
          </cell>
          <cell r="F316">
            <v>-182462631.41</v>
          </cell>
        </row>
        <row r="317">
          <cell r="A317">
            <v>1685060101</v>
          </cell>
          <cell r="B317" t="str">
            <v>D.A. Muebles, enseres y equipo de oficina</v>
          </cell>
          <cell r="C317">
            <v>-178414567.41</v>
          </cell>
          <cell r="D317">
            <v>0</v>
          </cell>
          <cell r="E317">
            <v>4048064</v>
          </cell>
          <cell r="F317">
            <v>-182462631.41</v>
          </cell>
        </row>
        <row r="318">
          <cell r="A318">
            <v>168507</v>
          </cell>
          <cell r="B318" t="str">
            <v>EQUIPO DE COMUNICACION Y COMPUTACION</v>
          </cell>
          <cell r="C318">
            <v>-547462896.04999995</v>
          </cell>
          <cell r="D318">
            <v>0</v>
          </cell>
          <cell r="E318">
            <v>13800140</v>
          </cell>
          <cell r="F318">
            <v>-561263036.04999995</v>
          </cell>
        </row>
        <row r="319">
          <cell r="A319">
            <v>16850701</v>
          </cell>
          <cell r="B319" t="str">
            <v>EQUIPO DE COMUNICACION</v>
          </cell>
          <cell r="C319">
            <v>-45741260.960000001</v>
          </cell>
          <cell r="D319">
            <v>0</v>
          </cell>
          <cell r="E319">
            <v>1254024</v>
          </cell>
          <cell r="F319">
            <v>-46995284.960000001</v>
          </cell>
        </row>
        <row r="320">
          <cell r="A320">
            <v>1685070101</v>
          </cell>
          <cell r="B320" t="str">
            <v>D.A. Equipo de Comunicacion</v>
          </cell>
          <cell r="C320">
            <v>-45741260.960000001</v>
          </cell>
          <cell r="D320">
            <v>0</v>
          </cell>
          <cell r="E320">
            <v>1254024</v>
          </cell>
          <cell r="F320">
            <v>-46995284.960000001</v>
          </cell>
        </row>
        <row r="321">
          <cell r="A321">
            <v>16850702</v>
          </cell>
          <cell r="B321" t="str">
            <v>EQUIPO DE COMPUTACION</v>
          </cell>
          <cell r="C321">
            <v>-501721635.08999997</v>
          </cell>
          <cell r="D321">
            <v>0</v>
          </cell>
          <cell r="E321">
            <v>12546116</v>
          </cell>
          <cell r="F321">
            <v>-514267751.08999997</v>
          </cell>
        </row>
        <row r="322">
          <cell r="A322">
            <v>1685070201</v>
          </cell>
          <cell r="B322" t="str">
            <v>D.A. Equipo de Computacion</v>
          </cell>
          <cell r="C322">
            <v>-501721635.08999997</v>
          </cell>
          <cell r="D322">
            <v>0</v>
          </cell>
          <cell r="E322">
            <v>12546116</v>
          </cell>
          <cell r="F322">
            <v>-514267751.08999997</v>
          </cell>
        </row>
        <row r="323">
          <cell r="A323">
            <v>168508</v>
          </cell>
          <cell r="B323" t="str">
            <v>EQUIPO DE TRANSPORTE TRACCION Y ELEVACION</v>
          </cell>
          <cell r="C323">
            <v>-136100019.33000001</v>
          </cell>
          <cell r="D323">
            <v>0</v>
          </cell>
          <cell r="E323">
            <v>3106293</v>
          </cell>
          <cell r="F323">
            <v>-139206312.33000001</v>
          </cell>
        </row>
        <row r="324">
          <cell r="A324">
            <v>16850801</v>
          </cell>
          <cell r="B324" t="str">
            <v>EQUIPO DE TRANSPORTE TRACCION Y ELEVACION</v>
          </cell>
          <cell r="C324">
            <v>-136100019.33000001</v>
          </cell>
          <cell r="D324">
            <v>0</v>
          </cell>
          <cell r="E324">
            <v>3106293</v>
          </cell>
          <cell r="F324">
            <v>-139206312.33000001</v>
          </cell>
        </row>
        <row r="325">
          <cell r="A325">
            <v>1685080101</v>
          </cell>
          <cell r="B325" t="str">
            <v>D.A. Equipo de Transporte, traccion y elevacion</v>
          </cell>
          <cell r="C325">
            <v>-136100019.33000001</v>
          </cell>
          <cell r="D325">
            <v>0</v>
          </cell>
          <cell r="E325">
            <v>3106293</v>
          </cell>
          <cell r="F325">
            <v>-139206312.33000001</v>
          </cell>
        </row>
        <row r="326">
          <cell r="A326">
            <v>168509</v>
          </cell>
          <cell r="B326" t="str">
            <v>EQUIPO DE COMEDOR, COCINA, DESPENSA Y HOTELERIA</v>
          </cell>
          <cell r="C326">
            <v>-473124</v>
          </cell>
          <cell r="D326">
            <v>0</v>
          </cell>
          <cell r="E326">
            <v>15090</v>
          </cell>
          <cell r="F326">
            <v>-488214</v>
          </cell>
        </row>
        <row r="327">
          <cell r="A327">
            <v>16850901</v>
          </cell>
          <cell r="B327" t="str">
            <v>EQUIPO DE COMEDOR, COCINA, DESPENSA Y HOTELERIA</v>
          </cell>
          <cell r="C327">
            <v>-473124</v>
          </cell>
          <cell r="D327">
            <v>0</v>
          </cell>
          <cell r="E327">
            <v>15090</v>
          </cell>
          <cell r="F327">
            <v>-488214</v>
          </cell>
        </row>
        <row r="328">
          <cell r="A328">
            <v>1685090101</v>
          </cell>
          <cell r="B328" t="str">
            <v xml:space="preserve">Equipo de Comedor Cocina Despensa y Hoteleria </v>
          </cell>
          <cell r="C328">
            <v>-473124</v>
          </cell>
          <cell r="D328">
            <v>0</v>
          </cell>
          <cell r="E328">
            <v>15090</v>
          </cell>
          <cell r="F328">
            <v>-488214</v>
          </cell>
        </row>
        <row r="329">
          <cell r="A329">
            <v>19</v>
          </cell>
          <cell r="B329" t="str">
            <v>OTROS ACTIVOS</v>
          </cell>
          <cell r="C329">
            <v>7145346643.6300001</v>
          </cell>
          <cell r="D329">
            <v>4870453494.96</v>
          </cell>
          <cell r="E329">
            <v>5018688885.6000004</v>
          </cell>
          <cell r="F329">
            <v>6997111252.9899998</v>
          </cell>
        </row>
        <row r="330">
          <cell r="A330">
            <v>1906</v>
          </cell>
          <cell r="B330" t="str">
            <v>AVANCES Y ANTICIPOS ENTREGADOS</v>
          </cell>
          <cell r="C330">
            <v>1883347593.4100001</v>
          </cell>
          <cell r="D330">
            <v>325055558</v>
          </cell>
          <cell r="E330">
            <v>219538507</v>
          </cell>
          <cell r="F330">
            <v>1988864644.4100001</v>
          </cell>
        </row>
        <row r="331">
          <cell r="A331">
            <v>190601</v>
          </cell>
          <cell r="B331" t="str">
            <v>ANTICIPOS SOBRE CONVENIOS Y ACUERDOS</v>
          </cell>
          <cell r="C331">
            <v>47737620</v>
          </cell>
          <cell r="D331">
            <v>0</v>
          </cell>
          <cell r="E331">
            <v>0</v>
          </cell>
          <cell r="F331">
            <v>47737620</v>
          </cell>
        </row>
        <row r="332">
          <cell r="A332">
            <v>19060101</v>
          </cell>
          <cell r="B332" t="str">
            <v>ANTICIPOS SOBRE CONVENIOS Y ACUERDOS</v>
          </cell>
          <cell r="C332">
            <v>47737620</v>
          </cell>
          <cell r="D332">
            <v>0</v>
          </cell>
          <cell r="E332">
            <v>0</v>
          </cell>
          <cell r="F332">
            <v>47737620</v>
          </cell>
        </row>
        <row r="333">
          <cell r="A333">
            <v>1906010101</v>
          </cell>
          <cell r="B333" t="str">
            <v>Anticipos sobre Convenios y Acuerdos</v>
          </cell>
          <cell r="C333">
            <v>47737620</v>
          </cell>
          <cell r="D333">
            <v>0</v>
          </cell>
          <cell r="E333">
            <v>0</v>
          </cell>
          <cell r="F333">
            <v>47737620</v>
          </cell>
        </row>
        <row r="334">
          <cell r="A334">
            <v>190603</v>
          </cell>
          <cell r="B334" t="str">
            <v>AVANCES PARA VIATICOS Y GASTOS DE VIAJE</v>
          </cell>
          <cell r="C334">
            <v>92584793</v>
          </cell>
          <cell r="D334">
            <v>75870590</v>
          </cell>
          <cell r="E334">
            <v>99560412</v>
          </cell>
          <cell r="F334">
            <v>68894971</v>
          </cell>
        </row>
        <row r="335">
          <cell r="A335">
            <v>19060301</v>
          </cell>
          <cell r="B335" t="str">
            <v>VIATICOS</v>
          </cell>
          <cell r="C335">
            <v>92584793</v>
          </cell>
          <cell r="D335">
            <v>75870590</v>
          </cell>
          <cell r="E335">
            <v>99560412</v>
          </cell>
          <cell r="F335">
            <v>68894971</v>
          </cell>
        </row>
        <row r="336">
          <cell r="A336">
            <v>1906030101</v>
          </cell>
          <cell r="B336" t="str">
            <v>Avance para Viáticos y Gastos de Viaje al interior</v>
          </cell>
          <cell r="C336">
            <v>92584793</v>
          </cell>
          <cell r="D336">
            <v>75870590</v>
          </cell>
          <cell r="E336">
            <v>99560412</v>
          </cell>
          <cell r="F336">
            <v>68894971</v>
          </cell>
        </row>
        <row r="337">
          <cell r="A337">
            <v>190604</v>
          </cell>
          <cell r="B337" t="str">
            <v>ANTICIPO PARA ADQUISICION DE BIENES Y SERVICIOS</v>
          </cell>
          <cell r="C337">
            <v>1737693016</v>
          </cell>
          <cell r="D337">
            <v>249184968</v>
          </cell>
          <cell r="E337">
            <v>119978095</v>
          </cell>
          <cell r="F337">
            <v>1866899889</v>
          </cell>
        </row>
        <row r="338">
          <cell r="A338">
            <v>19060401</v>
          </cell>
          <cell r="B338" t="str">
            <v>ANTICIPO PARA ADQUISICION DE BIENES Y SERVICIOS</v>
          </cell>
          <cell r="C338">
            <v>1737693016</v>
          </cell>
          <cell r="D338">
            <v>249184968</v>
          </cell>
          <cell r="E338">
            <v>119978095</v>
          </cell>
          <cell r="F338">
            <v>1866899889</v>
          </cell>
        </row>
        <row r="339">
          <cell r="A339">
            <v>1906040101</v>
          </cell>
          <cell r="B339" t="str">
            <v>Anticipo por adquisicion de bienes</v>
          </cell>
          <cell r="C339">
            <v>0</v>
          </cell>
          <cell r="D339">
            <v>0</v>
          </cell>
          <cell r="E339">
            <v>0</v>
          </cell>
          <cell r="F339">
            <v>0</v>
          </cell>
        </row>
        <row r="340">
          <cell r="A340">
            <v>1906040102</v>
          </cell>
          <cell r="B340" t="str">
            <v>Anticipo por adquisicion de servicios</v>
          </cell>
          <cell r="C340">
            <v>1737693016</v>
          </cell>
          <cell r="D340">
            <v>249184968</v>
          </cell>
          <cell r="E340">
            <v>119978095</v>
          </cell>
          <cell r="F340">
            <v>1866899889</v>
          </cell>
        </row>
        <row r="341">
          <cell r="A341">
            <v>190690</v>
          </cell>
          <cell r="B341" t="str">
            <v>OTROS AVANCES Y ANTICIPOS</v>
          </cell>
          <cell r="C341">
            <v>5332164.41</v>
          </cell>
          <cell r="D341">
            <v>0</v>
          </cell>
          <cell r="E341">
            <v>0</v>
          </cell>
          <cell r="F341">
            <v>5332164.41</v>
          </cell>
        </row>
        <row r="342">
          <cell r="A342">
            <v>19069001</v>
          </cell>
          <cell r="B342" t="str">
            <v>ANTICIPOS PARA PROYECTOS DE INVERSION</v>
          </cell>
          <cell r="C342">
            <v>5332164.41</v>
          </cell>
          <cell r="D342">
            <v>0</v>
          </cell>
          <cell r="E342">
            <v>0</v>
          </cell>
          <cell r="F342">
            <v>5332164.41</v>
          </cell>
        </row>
        <row r="343">
          <cell r="A343">
            <v>1906900102</v>
          </cell>
          <cell r="B343" t="str">
            <v>Anticipos para Proyectos de inversion</v>
          </cell>
          <cell r="C343">
            <v>5332164.41</v>
          </cell>
          <cell r="D343">
            <v>0</v>
          </cell>
          <cell r="E343">
            <v>0</v>
          </cell>
          <cell r="F343">
            <v>5332164.41</v>
          </cell>
        </row>
        <row r="344">
          <cell r="A344">
            <v>1908</v>
          </cell>
          <cell r="B344" t="str">
            <v>RECURSOS ENTREGADOS EN ADMINISTRACIÒN</v>
          </cell>
          <cell r="C344">
            <v>4607271783.7200003</v>
          </cell>
          <cell r="D344">
            <v>4545397936.96</v>
          </cell>
          <cell r="E344">
            <v>4799150378.6000004</v>
          </cell>
          <cell r="F344">
            <v>4353519342.0799999</v>
          </cell>
        </row>
        <row r="345">
          <cell r="A345">
            <v>190801</v>
          </cell>
          <cell r="B345" t="str">
            <v>EN ADMINISTRACION</v>
          </cell>
          <cell r="C345">
            <v>49280032.869999997</v>
          </cell>
          <cell r="D345">
            <v>1838350515.9200001</v>
          </cell>
          <cell r="E345">
            <v>1838350515.9200001</v>
          </cell>
          <cell r="F345">
            <v>49280032.869999997</v>
          </cell>
        </row>
        <row r="346">
          <cell r="A346">
            <v>19080101</v>
          </cell>
          <cell r="B346" t="str">
            <v>EN ADMINISTRACION</v>
          </cell>
          <cell r="C346">
            <v>49280032.869999997</v>
          </cell>
          <cell r="D346">
            <v>1838350515.9200001</v>
          </cell>
          <cell r="E346">
            <v>1838350515.9200001</v>
          </cell>
          <cell r="F346">
            <v>49280032.869999997</v>
          </cell>
        </row>
        <row r="347">
          <cell r="A347">
            <v>1908010101</v>
          </cell>
          <cell r="B347" t="str">
            <v>En administracion</v>
          </cell>
          <cell r="C347">
            <v>49280033</v>
          </cell>
          <cell r="D347">
            <v>0</v>
          </cell>
          <cell r="E347">
            <v>0</v>
          </cell>
          <cell r="F347">
            <v>49280033</v>
          </cell>
        </row>
        <row r="348">
          <cell r="A348">
            <v>1908010103</v>
          </cell>
          <cell r="B348" t="str">
            <v>Asignacion para la Inversion Regional</v>
          </cell>
          <cell r="C348">
            <v>-0.13</v>
          </cell>
          <cell r="D348">
            <v>1838350515.9200001</v>
          </cell>
          <cell r="E348">
            <v>1838350515.9200001</v>
          </cell>
          <cell r="F348">
            <v>-0.13</v>
          </cell>
        </row>
        <row r="349">
          <cell r="A349">
            <v>190803</v>
          </cell>
          <cell r="B349" t="str">
            <v>ENCARGO FIDUCIARIO-FIDUCIA DE ADMINISTRACION Y PAGOS</v>
          </cell>
          <cell r="C349">
            <v>4557991750.8500004</v>
          </cell>
          <cell r="D349">
            <v>2707047421.04</v>
          </cell>
          <cell r="E349">
            <v>2960799862.6799998</v>
          </cell>
          <cell r="F349">
            <v>4304239309.21</v>
          </cell>
        </row>
        <row r="350">
          <cell r="A350">
            <v>19080301</v>
          </cell>
          <cell r="B350" t="str">
            <v>ENCARGO FIDUCIARIO-FIDUCIA DE ADMINISTRACION Y PAGOS</v>
          </cell>
          <cell r="C350">
            <v>4557991750.8500004</v>
          </cell>
          <cell r="D350">
            <v>2707047421.04</v>
          </cell>
          <cell r="E350">
            <v>2960799862.6799998</v>
          </cell>
          <cell r="F350">
            <v>4304239309.21</v>
          </cell>
        </row>
        <row r="351">
          <cell r="A351">
            <v>1908030101</v>
          </cell>
          <cell r="B351" t="str">
            <v>Fiduciaria Occidente-CGSM-peaje</v>
          </cell>
          <cell r="C351">
            <v>4404423135.1099997</v>
          </cell>
          <cell r="D351">
            <v>1673676400</v>
          </cell>
          <cell r="E351">
            <v>1961485167.1199999</v>
          </cell>
          <cell r="F351">
            <v>4116614367.9899998</v>
          </cell>
        </row>
        <row r="352">
          <cell r="A352">
            <v>1908030102</v>
          </cell>
          <cell r="B352" t="str">
            <v>Fiduoccidente stasa Peaje 3%</v>
          </cell>
          <cell r="C352">
            <v>120904.52</v>
          </cell>
          <cell r="D352">
            <v>377604377</v>
          </cell>
          <cell r="E352">
            <v>301600000</v>
          </cell>
          <cell r="F352">
            <v>76125281.519999996</v>
          </cell>
        </row>
        <row r="353">
          <cell r="A353">
            <v>1908030103</v>
          </cell>
          <cell r="B353" t="str">
            <v>Fiduoccidente stasa peaje Tucurinca</v>
          </cell>
          <cell r="C353">
            <v>150640565.49000001</v>
          </cell>
          <cell r="D353">
            <v>117351438.91</v>
          </cell>
          <cell r="E353">
            <v>159600000</v>
          </cell>
          <cell r="F353">
            <v>108392004.40000001</v>
          </cell>
        </row>
        <row r="354">
          <cell r="A354">
            <v>1908030104</v>
          </cell>
          <cell r="B354" t="str">
            <v>Fiduoccidente stasa Peaje 5%</v>
          </cell>
          <cell r="C354">
            <v>2807145.73</v>
          </cell>
          <cell r="D354">
            <v>538415205.13</v>
          </cell>
          <cell r="E354">
            <v>538114695.55999994</v>
          </cell>
          <cell r="F354">
            <v>3107655.3</v>
          </cell>
        </row>
        <row r="355">
          <cell r="A355">
            <v>1909</v>
          </cell>
          <cell r="B355" t="str">
            <v>DEPOSITOS ENTREGADOS EN GARANTIA</v>
          </cell>
          <cell r="C355">
            <v>654727266.5</v>
          </cell>
          <cell r="D355">
            <v>0</v>
          </cell>
          <cell r="E355">
            <v>0</v>
          </cell>
          <cell r="F355">
            <v>654727266.5</v>
          </cell>
        </row>
        <row r="356">
          <cell r="A356">
            <v>190903</v>
          </cell>
          <cell r="B356" t="str">
            <v>DEPOSITOS JUDICIALES</v>
          </cell>
          <cell r="C356">
            <v>654727266.5</v>
          </cell>
          <cell r="D356">
            <v>0</v>
          </cell>
          <cell r="E356">
            <v>0</v>
          </cell>
          <cell r="F356">
            <v>654727266.5</v>
          </cell>
        </row>
        <row r="357">
          <cell r="A357">
            <v>19090301</v>
          </cell>
          <cell r="B357" t="str">
            <v>Depositos Judiciales por embargo</v>
          </cell>
          <cell r="C357">
            <v>654727266.5</v>
          </cell>
          <cell r="D357">
            <v>0</v>
          </cell>
          <cell r="E357">
            <v>0</v>
          </cell>
          <cell r="F357">
            <v>654727266.5</v>
          </cell>
        </row>
        <row r="358">
          <cell r="A358">
            <v>1909030101</v>
          </cell>
          <cell r="B358" t="str">
            <v>Depositos Judiciales por Embargo</v>
          </cell>
          <cell r="C358">
            <v>654727266.5</v>
          </cell>
          <cell r="D358">
            <v>0</v>
          </cell>
          <cell r="E358">
            <v>0</v>
          </cell>
          <cell r="F358">
            <v>654727266.5</v>
          </cell>
        </row>
        <row r="359">
          <cell r="A359">
            <v>2</v>
          </cell>
          <cell r="B359" t="str">
            <v>PASIVO</v>
          </cell>
          <cell r="C359">
            <v>-5607348247.9499998</v>
          </cell>
          <cell r="D359">
            <v>8811619550.1100006</v>
          </cell>
          <cell r="E359">
            <v>8763763043.7299995</v>
          </cell>
          <cell r="F359">
            <v>-5559491741.5699997</v>
          </cell>
        </row>
        <row r="360">
          <cell r="A360">
            <v>24</v>
          </cell>
          <cell r="B360" t="str">
            <v>CUENTAS POR PAGAR</v>
          </cell>
          <cell r="C360">
            <v>-1201921859.45</v>
          </cell>
          <cell r="D360">
            <v>5801383820.2399998</v>
          </cell>
          <cell r="E360">
            <v>6076911405.46</v>
          </cell>
          <cell r="F360">
            <v>-1477449444.6700001</v>
          </cell>
        </row>
        <row r="361">
          <cell r="A361">
            <v>2401</v>
          </cell>
          <cell r="B361" t="str">
            <v>ADQUISICION DE BIENES Y SERVICIOS NACIONALES</v>
          </cell>
          <cell r="C361">
            <v>-55827579.509999998</v>
          </cell>
          <cell r="D361">
            <v>4180292180.5100002</v>
          </cell>
          <cell r="E361">
            <v>4274862522.54</v>
          </cell>
          <cell r="F361">
            <v>-150397921.53999999</v>
          </cell>
        </row>
        <row r="362">
          <cell r="A362">
            <v>240101</v>
          </cell>
          <cell r="B362" t="str">
            <v>BIENES Y SERVICIOS</v>
          </cell>
          <cell r="C362">
            <v>-55827579.259999998</v>
          </cell>
          <cell r="D362">
            <v>812281549.72000003</v>
          </cell>
          <cell r="E362">
            <v>906851891.75</v>
          </cell>
          <cell r="F362">
            <v>-150397921.28999999</v>
          </cell>
        </row>
        <row r="363">
          <cell r="A363">
            <v>24010101</v>
          </cell>
          <cell r="B363" t="str">
            <v>BIENES</v>
          </cell>
          <cell r="C363">
            <v>-13291566.26</v>
          </cell>
          <cell r="D363">
            <v>34085609.75</v>
          </cell>
          <cell r="E363">
            <v>34508492.780000001</v>
          </cell>
          <cell r="F363">
            <v>-13714449.289999999</v>
          </cell>
        </row>
        <row r="364">
          <cell r="A364">
            <v>2401010101</v>
          </cell>
          <cell r="B364" t="str">
            <v>Bienes</v>
          </cell>
          <cell r="C364">
            <v>-13291566.26</v>
          </cell>
          <cell r="D364">
            <v>34085609.75</v>
          </cell>
          <cell r="E364">
            <v>34508492.780000001</v>
          </cell>
          <cell r="F364">
            <v>-13714449.289999999</v>
          </cell>
        </row>
        <row r="365">
          <cell r="A365">
            <v>24010102</v>
          </cell>
          <cell r="B365" t="str">
            <v>SERVICIOS</v>
          </cell>
          <cell r="C365">
            <v>-42536013</v>
          </cell>
          <cell r="D365">
            <v>778195939.97000003</v>
          </cell>
          <cell r="E365">
            <v>872343398.97000003</v>
          </cell>
          <cell r="F365">
            <v>-136683472</v>
          </cell>
        </row>
        <row r="366">
          <cell r="A366">
            <v>2401010201</v>
          </cell>
          <cell r="B366" t="str">
            <v>Servicios</v>
          </cell>
          <cell r="C366">
            <v>-42536013</v>
          </cell>
          <cell r="D366">
            <v>778195939.97000003</v>
          </cell>
          <cell r="E366">
            <v>872343398.97000003</v>
          </cell>
          <cell r="F366">
            <v>-136683472</v>
          </cell>
        </row>
        <row r="367">
          <cell r="A367">
            <v>240102</v>
          </cell>
          <cell r="B367" t="str">
            <v>PROYECTOS DE INVERSION</v>
          </cell>
          <cell r="C367">
            <v>-0.25</v>
          </cell>
          <cell r="D367">
            <v>3368010630.79</v>
          </cell>
          <cell r="E367">
            <v>3368010630.79</v>
          </cell>
          <cell r="F367">
            <v>-0.25</v>
          </cell>
        </row>
        <row r="368">
          <cell r="A368">
            <v>24010201</v>
          </cell>
          <cell r="B368" t="str">
            <v>PROYECTOS DE INVERSION</v>
          </cell>
          <cell r="C368">
            <v>-0.25</v>
          </cell>
          <cell r="D368">
            <v>3368010630.79</v>
          </cell>
          <cell r="E368">
            <v>3368010630.79</v>
          </cell>
          <cell r="F368">
            <v>-0.25</v>
          </cell>
        </row>
        <row r="369">
          <cell r="A369">
            <v>2401020101</v>
          </cell>
          <cell r="B369" t="str">
            <v>Interventoria y Consultoria</v>
          </cell>
          <cell r="C369">
            <v>-0.25</v>
          </cell>
          <cell r="D369">
            <v>173794018.30000001</v>
          </cell>
          <cell r="E369">
            <v>173794018.30000001</v>
          </cell>
          <cell r="F369">
            <v>-0.25</v>
          </cell>
        </row>
        <row r="370">
          <cell r="A370">
            <v>2401020102</v>
          </cell>
          <cell r="B370" t="str">
            <v>Ejecución de Obras</v>
          </cell>
          <cell r="C370">
            <v>0</v>
          </cell>
          <cell r="D370">
            <v>3156073198.4899998</v>
          </cell>
          <cell r="E370">
            <v>3156073198.4899998</v>
          </cell>
          <cell r="F370">
            <v>0</v>
          </cell>
        </row>
        <row r="371">
          <cell r="A371">
            <v>2401020103</v>
          </cell>
          <cell r="B371" t="str">
            <v>Convenios</v>
          </cell>
          <cell r="C371">
            <v>0</v>
          </cell>
          <cell r="D371">
            <v>38143414</v>
          </cell>
          <cell r="E371">
            <v>38143414</v>
          </cell>
          <cell r="F371">
            <v>0</v>
          </cell>
        </row>
        <row r="372">
          <cell r="A372">
            <v>2407</v>
          </cell>
          <cell r="B372" t="str">
            <v>RECURSOS A FAVOR DE TERCEROS</v>
          </cell>
          <cell r="C372">
            <v>-885537739.08000004</v>
          </cell>
          <cell r="D372">
            <v>43805112.840000004</v>
          </cell>
          <cell r="E372">
            <v>255420407.19999999</v>
          </cell>
          <cell r="F372">
            <v>-1097153033.4400001</v>
          </cell>
        </row>
        <row r="373">
          <cell r="A373">
            <v>240706</v>
          </cell>
          <cell r="B373" t="str">
            <v>COBRO CARTERA DE TERCEROS</v>
          </cell>
          <cell r="C373">
            <v>-89454</v>
          </cell>
          <cell r="D373">
            <v>0</v>
          </cell>
          <cell r="E373">
            <v>172643141</v>
          </cell>
          <cell r="F373">
            <v>-172732595</v>
          </cell>
        </row>
        <row r="374">
          <cell r="A374">
            <v>24070601</v>
          </cell>
          <cell r="B374" t="str">
            <v>CONTRIB.ESPECIAL 5% CONTRATOS DE O.</v>
          </cell>
          <cell r="C374">
            <v>-89454</v>
          </cell>
          <cell r="D374">
            <v>0</v>
          </cell>
          <cell r="E374">
            <v>172643141</v>
          </cell>
          <cell r="F374">
            <v>-172732595</v>
          </cell>
        </row>
        <row r="375">
          <cell r="A375">
            <v>2407060101</v>
          </cell>
          <cell r="B375" t="str">
            <v>CONTRIB.ESPECIAL 5% CONTRATOS DE O.</v>
          </cell>
          <cell r="C375">
            <v>-89454</v>
          </cell>
          <cell r="D375">
            <v>0</v>
          </cell>
          <cell r="E375">
            <v>172643141</v>
          </cell>
          <cell r="F375">
            <v>-172732595</v>
          </cell>
        </row>
        <row r="376">
          <cell r="A376">
            <v>240720</v>
          </cell>
          <cell r="B376" t="str">
            <v>RECAUDOS POR CLASIFICAR</v>
          </cell>
          <cell r="C376">
            <v>-134727716.25</v>
          </cell>
          <cell r="D376">
            <v>43805112.840000004</v>
          </cell>
          <cell r="E376">
            <v>14486132.199999999</v>
          </cell>
          <cell r="F376">
            <v>-105408735.61</v>
          </cell>
        </row>
        <row r="377">
          <cell r="A377">
            <v>24072001</v>
          </cell>
          <cell r="B377" t="str">
            <v>CONSIGNACIONES POR IDENTIFICAR</v>
          </cell>
          <cell r="C377">
            <v>-134727716.25</v>
          </cell>
          <cell r="D377">
            <v>43805112.840000004</v>
          </cell>
          <cell r="E377">
            <v>14486132.199999999</v>
          </cell>
          <cell r="F377">
            <v>-105408735.61</v>
          </cell>
        </row>
        <row r="378">
          <cell r="A378">
            <v>2407200101</v>
          </cell>
          <cell r="B378" t="str">
            <v>Cuenta uso de Agua</v>
          </cell>
          <cell r="C378">
            <v>-12310303.779999999</v>
          </cell>
          <cell r="D378">
            <v>0</v>
          </cell>
          <cell r="E378">
            <v>108281</v>
          </cell>
          <cell r="F378">
            <v>-12418584.779999999</v>
          </cell>
        </row>
        <row r="379">
          <cell r="A379">
            <v>2407200102</v>
          </cell>
          <cell r="B379" t="str">
            <v>Cuenta Tasa Retributiva</v>
          </cell>
          <cell r="C379">
            <v>-838467.58</v>
          </cell>
          <cell r="D379">
            <v>180140.84</v>
          </cell>
          <cell r="E379">
            <v>269792.2</v>
          </cell>
          <cell r="F379">
            <v>-928118.94</v>
          </cell>
        </row>
        <row r="380">
          <cell r="A380">
            <v>2407200103</v>
          </cell>
          <cell r="B380" t="str">
            <v>Otras no identificadas</v>
          </cell>
          <cell r="C380">
            <v>-121578944.89</v>
          </cell>
          <cell r="D380">
            <v>43624972</v>
          </cell>
          <cell r="E380">
            <v>14108059</v>
          </cell>
          <cell r="F380">
            <v>-92062031.890000001</v>
          </cell>
        </row>
        <row r="381">
          <cell r="A381">
            <v>240722</v>
          </cell>
          <cell r="B381" t="str">
            <v>ESTAMPILLAS</v>
          </cell>
          <cell r="C381">
            <v>-750720568.83000004</v>
          </cell>
          <cell r="D381">
            <v>0</v>
          </cell>
          <cell r="E381">
            <v>68291134</v>
          </cell>
          <cell r="F381">
            <v>-819011702.83000004</v>
          </cell>
        </row>
        <row r="382">
          <cell r="A382">
            <v>24072201</v>
          </cell>
          <cell r="B382" t="str">
            <v>ESTAMPILLA PRO HOSPITAL UNIV.FERNAN</v>
          </cell>
          <cell r="C382">
            <v>0</v>
          </cell>
          <cell r="D382">
            <v>0</v>
          </cell>
          <cell r="E382">
            <v>0</v>
          </cell>
          <cell r="F382">
            <v>0</v>
          </cell>
        </row>
        <row r="383">
          <cell r="A383">
            <v>2407220101</v>
          </cell>
          <cell r="B383" t="str">
            <v>ESTAM.PROHOSPITAL TROCONIS CTA 0799</v>
          </cell>
          <cell r="C383">
            <v>0</v>
          </cell>
          <cell r="D383">
            <v>0</v>
          </cell>
          <cell r="E383">
            <v>0</v>
          </cell>
          <cell r="F383">
            <v>0</v>
          </cell>
        </row>
        <row r="384">
          <cell r="A384">
            <v>24072202</v>
          </cell>
          <cell r="B384" t="str">
            <v>ESTAMPILLA UNIMAG</v>
          </cell>
          <cell r="C384">
            <v>0</v>
          </cell>
          <cell r="D384">
            <v>0</v>
          </cell>
          <cell r="E384">
            <v>0</v>
          </cell>
          <cell r="F384">
            <v>0</v>
          </cell>
        </row>
        <row r="385">
          <cell r="A385">
            <v>2407220201</v>
          </cell>
          <cell r="B385" t="str">
            <v>ESTAMPILLA UNIMAG</v>
          </cell>
          <cell r="C385">
            <v>0</v>
          </cell>
          <cell r="D385">
            <v>0</v>
          </cell>
          <cell r="E385">
            <v>0</v>
          </cell>
          <cell r="F385">
            <v>0</v>
          </cell>
        </row>
        <row r="386">
          <cell r="A386">
            <v>24072203</v>
          </cell>
          <cell r="B386" t="str">
            <v>ESTAMPILLA PRO UNIV. N/AL Y DEMAS UNIV. ESTATALES</v>
          </cell>
          <cell r="C386">
            <v>-750720568.83000004</v>
          </cell>
          <cell r="D386">
            <v>0</v>
          </cell>
          <cell r="E386">
            <v>68291134</v>
          </cell>
          <cell r="F386">
            <v>-819011702.83000004</v>
          </cell>
        </row>
        <row r="387">
          <cell r="A387">
            <v>2407220301</v>
          </cell>
          <cell r="B387" t="str">
            <v>ESTAMPILLA UNIV. NAL</v>
          </cell>
          <cell r="C387">
            <v>-750720568.83000004</v>
          </cell>
          <cell r="D387">
            <v>0</v>
          </cell>
          <cell r="E387">
            <v>68291134</v>
          </cell>
          <cell r="F387">
            <v>-819011702.83000004</v>
          </cell>
        </row>
        <row r="388">
          <cell r="A388">
            <v>240790</v>
          </cell>
          <cell r="B388" t="str">
            <v>OTROS RECAUDOS A FAVOR DE TERCEROS</v>
          </cell>
          <cell r="C388">
            <v>0</v>
          </cell>
          <cell r="D388">
            <v>0</v>
          </cell>
          <cell r="E388">
            <v>0</v>
          </cell>
          <cell r="F388">
            <v>0</v>
          </cell>
        </row>
        <row r="389">
          <cell r="A389">
            <v>24079001</v>
          </cell>
          <cell r="B389" t="str">
            <v>ESTAMPILLA PRO HOSPITAL UNIV.FERNAN</v>
          </cell>
          <cell r="C389">
            <v>0</v>
          </cell>
          <cell r="D389">
            <v>0</v>
          </cell>
          <cell r="E389">
            <v>0</v>
          </cell>
          <cell r="F389">
            <v>0</v>
          </cell>
        </row>
        <row r="390">
          <cell r="A390">
            <v>2407900101</v>
          </cell>
          <cell r="B390" t="str">
            <v>ESTAM.PROHOSPITAL TROCONIS CTA 0799</v>
          </cell>
          <cell r="C390">
            <v>0</v>
          </cell>
          <cell r="D390">
            <v>0</v>
          </cell>
          <cell r="E390">
            <v>0</v>
          </cell>
          <cell r="F390">
            <v>0</v>
          </cell>
        </row>
        <row r="391">
          <cell r="A391">
            <v>24079002</v>
          </cell>
          <cell r="B391" t="str">
            <v>ESTAMPILLA UNIMAG</v>
          </cell>
          <cell r="C391">
            <v>0</v>
          </cell>
          <cell r="D391">
            <v>0</v>
          </cell>
          <cell r="E391">
            <v>0</v>
          </cell>
          <cell r="F391">
            <v>0</v>
          </cell>
        </row>
        <row r="392">
          <cell r="A392">
            <v>2407900201</v>
          </cell>
          <cell r="B392" t="str">
            <v>ESTAMPILLA UNIMAG</v>
          </cell>
          <cell r="C392">
            <v>0</v>
          </cell>
          <cell r="D392">
            <v>0</v>
          </cell>
          <cell r="E392">
            <v>0</v>
          </cell>
          <cell r="F392">
            <v>0</v>
          </cell>
        </row>
        <row r="393">
          <cell r="A393">
            <v>24079003</v>
          </cell>
          <cell r="B393" t="str">
            <v>ESTAMP PRO-UNINAL DEMAS U.ESTATALES</v>
          </cell>
          <cell r="C393">
            <v>0</v>
          </cell>
          <cell r="D393">
            <v>0</v>
          </cell>
          <cell r="E393">
            <v>0</v>
          </cell>
          <cell r="F393">
            <v>0</v>
          </cell>
        </row>
        <row r="394">
          <cell r="A394">
            <v>2407900301</v>
          </cell>
          <cell r="B394" t="str">
            <v>ESTAMP.PRO UNIV.NAL DEMAS ESTAT 002</v>
          </cell>
          <cell r="C394">
            <v>0</v>
          </cell>
          <cell r="D394">
            <v>0</v>
          </cell>
          <cell r="E394">
            <v>0</v>
          </cell>
          <cell r="F394">
            <v>0</v>
          </cell>
        </row>
        <row r="395">
          <cell r="A395">
            <v>2424</v>
          </cell>
          <cell r="B395" t="str">
            <v>DESCUENTOS DE NOMINA</v>
          </cell>
          <cell r="C395">
            <v>-51830884</v>
          </cell>
          <cell r="D395">
            <v>99752672</v>
          </cell>
          <cell r="E395">
            <v>91155832</v>
          </cell>
          <cell r="F395">
            <v>-43234044</v>
          </cell>
        </row>
        <row r="396">
          <cell r="A396">
            <v>242401</v>
          </cell>
          <cell r="B396" t="str">
            <v>APORTES A FONDOS PENSIONALES</v>
          </cell>
          <cell r="C396">
            <v>-22925632</v>
          </cell>
          <cell r="D396">
            <v>22611359</v>
          </cell>
          <cell r="E396">
            <v>19510902</v>
          </cell>
          <cell r="F396">
            <v>-19825175</v>
          </cell>
        </row>
        <row r="397">
          <cell r="A397">
            <v>24240101</v>
          </cell>
          <cell r="B397" t="str">
            <v>APORTES A FONDOS PENSIONALES</v>
          </cell>
          <cell r="C397">
            <v>-22925632</v>
          </cell>
          <cell r="D397">
            <v>22611359</v>
          </cell>
          <cell r="E397">
            <v>19510902</v>
          </cell>
          <cell r="F397">
            <v>-19825175</v>
          </cell>
        </row>
        <row r="398">
          <cell r="A398">
            <v>2424010102</v>
          </cell>
          <cell r="B398" t="str">
            <v>Pensiones Colpensiones</v>
          </cell>
          <cell r="C398">
            <v>-16761402</v>
          </cell>
          <cell r="D398">
            <v>16447129</v>
          </cell>
          <cell r="E398">
            <v>14416480</v>
          </cell>
          <cell r="F398">
            <v>-14730753</v>
          </cell>
        </row>
        <row r="399">
          <cell r="A399">
            <v>2424010104</v>
          </cell>
          <cell r="B399" t="str">
            <v>Pensiones Porvenir</v>
          </cell>
          <cell r="C399">
            <v>-4370696</v>
          </cell>
          <cell r="D399">
            <v>4370696</v>
          </cell>
          <cell r="E399">
            <v>3485534</v>
          </cell>
          <cell r="F399">
            <v>-3485534</v>
          </cell>
        </row>
        <row r="400">
          <cell r="A400">
            <v>2424010105</v>
          </cell>
          <cell r="B400" t="str">
            <v>Pensiones Colfondos</v>
          </cell>
          <cell r="C400">
            <v>-1194431</v>
          </cell>
          <cell r="D400">
            <v>1194431</v>
          </cell>
          <cell r="E400">
            <v>1106850</v>
          </cell>
          <cell r="F400">
            <v>-1106850</v>
          </cell>
        </row>
        <row r="401">
          <cell r="A401">
            <v>2424010106</v>
          </cell>
          <cell r="B401" t="str">
            <v>Pensiones Protección</v>
          </cell>
          <cell r="C401">
            <v>-599103</v>
          </cell>
          <cell r="D401">
            <v>599103</v>
          </cell>
          <cell r="E401">
            <v>502038</v>
          </cell>
          <cell r="F401">
            <v>-502038</v>
          </cell>
        </row>
        <row r="402">
          <cell r="A402">
            <v>242402</v>
          </cell>
          <cell r="B402" t="str">
            <v>APORTES A SEGURIDAD SOCIAL EN SALUD</v>
          </cell>
          <cell r="C402">
            <v>-23675139</v>
          </cell>
          <cell r="D402">
            <v>24756755</v>
          </cell>
          <cell r="E402">
            <v>21103112</v>
          </cell>
          <cell r="F402">
            <v>-20021496</v>
          </cell>
        </row>
        <row r="403">
          <cell r="A403">
            <v>24240201</v>
          </cell>
          <cell r="B403" t="str">
            <v>APORTES A SEGURIDAD SOCIAL EN SALUD</v>
          </cell>
          <cell r="C403">
            <v>-23049443</v>
          </cell>
          <cell r="D403">
            <v>22735259</v>
          </cell>
          <cell r="E403">
            <v>19634713</v>
          </cell>
          <cell r="F403">
            <v>-19948897</v>
          </cell>
        </row>
        <row r="404">
          <cell r="A404">
            <v>2424020103</v>
          </cell>
          <cell r="B404" t="str">
            <v>Salud Sanitas</v>
          </cell>
          <cell r="C404">
            <v>-15455519</v>
          </cell>
          <cell r="D404">
            <v>15281875</v>
          </cell>
          <cell r="E404">
            <v>12887908</v>
          </cell>
          <cell r="F404">
            <v>-13061552</v>
          </cell>
        </row>
        <row r="405">
          <cell r="A405">
            <v>2424020106</v>
          </cell>
          <cell r="B405" t="str">
            <v>Salud Famisanar</v>
          </cell>
          <cell r="C405">
            <v>-779112</v>
          </cell>
          <cell r="D405">
            <v>779112</v>
          </cell>
          <cell r="E405">
            <v>744698</v>
          </cell>
          <cell r="F405">
            <v>-744698</v>
          </cell>
        </row>
        <row r="406">
          <cell r="A406">
            <v>2424020108</v>
          </cell>
          <cell r="B406" t="str">
            <v>Salud Coomeva</v>
          </cell>
          <cell r="C406">
            <v>-828620</v>
          </cell>
          <cell r="D406">
            <v>769996</v>
          </cell>
          <cell r="E406">
            <v>632349</v>
          </cell>
          <cell r="F406">
            <v>-690973</v>
          </cell>
        </row>
        <row r="407">
          <cell r="A407">
            <v>2424020109</v>
          </cell>
          <cell r="B407" t="str">
            <v>Salud total</v>
          </cell>
          <cell r="C407">
            <v>-2552712</v>
          </cell>
          <cell r="D407">
            <v>2470796</v>
          </cell>
          <cell r="E407">
            <v>2141223</v>
          </cell>
          <cell r="F407">
            <v>-2223139</v>
          </cell>
        </row>
        <row r="408">
          <cell r="A408">
            <v>2424020111</v>
          </cell>
          <cell r="B408" t="str">
            <v>Salud NUEVA E.P.S. S.A.</v>
          </cell>
          <cell r="C408">
            <v>-2640325</v>
          </cell>
          <cell r="D408">
            <v>2640325</v>
          </cell>
          <cell r="E408">
            <v>2496031</v>
          </cell>
          <cell r="F408">
            <v>-2496031</v>
          </cell>
        </row>
        <row r="409">
          <cell r="A409">
            <v>2424020115</v>
          </cell>
          <cell r="B409" t="str">
            <v>MUTUAL SER EPS</v>
          </cell>
          <cell r="C409">
            <v>-220778</v>
          </cell>
          <cell r="D409">
            <v>220778</v>
          </cell>
          <cell r="E409">
            <v>179278</v>
          </cell>
          <cell r="F409">
            <v>-179278</v>
          </cell>
        </row>
        <row r="410">
          <cell r="A410">
            <v>2424020116</v>
          </cell>
          <cell r="B410" t="str">
            <v>Coperativa de Desarrollo Integral COOSALUD</v>
          </cell>
          <cell r="C410">
            <v>-429489</v>
          </cell>
          <cell r="D410">
            <v>429489</v>
          </cell>
          <cell r="E410">
            <v>421406</v>
          </cell>
          <cell r="F410">
            <v>-421406</v>
          </cell>
        </row>
        <row r="411">
          <cell r="A411">
            <v>2424020117</v>
          </cell>
          <cell r="B411" t="str">
            <v>Medimas EPS SAS</v>
          </cell>
          <cell r="C411">
            <v>0</v>
          </cell>
          <cell r="D411">
            <v>0</v>
          </cell>
          <cell r="E411">
            <v>0</v>
          </cell>
          <cell r="F411">
            <v>0</v>
          </cell>
        </row>
        <row r="412">
          <cell r="A412">
            <v>2424020118</v>
          </cell>
          <cell r="B412" t="str">
            <v>SALUD VIDA EPS SAS</v>
          </cell>
          <cell r="C412">
            <v>0</v>
          </cell>
          <cell r="D412">
            <v>0</v>
          </cell>
          <cell r="E412">
            <v>0</v>
          </cell>
          <cell r="F412">
            <v>0</v>
          </cell>
        </row>
        <row r="413">
          <cell r="A413">
            <v>2424020119</v>
          </cell>
          <cell r="B413" t="str">
            <v>AMBUQ EPS ESS</v>
          </cell>
          <cell r="C413">
            <v>0</v>
          </cell>
          <cell r="D413">
            <v>0</v>
          </cell>
          <cell r="E413">
            <v>0</v>
          </cell>
          <cell r="F413">
            <v>0</v>
          </cell>
        </row>
        <row r="414">
          <cell r="A414">
            <v>2424020120</v>
          </cell>
          <cell r="B414" t="str">
            <v>SURA EPS</v>
          </cell>
          <cell r="C414">
            <v>0</v>
          </cell>
          <cell r="D414">
            <v>0</v>
          </cell>
          <cell r="E414">
            <v>0</v>
          </cell>
          <cell r="F414">
            <v>0</v>
          </cell>
        </row>
        <row r="415">
          <cell r="A415">
            <v>2424020121</v>
          </cell>
          <cell r="B415" t="str">
            <v>CAJACOPI</v>
          </cell>
          <cell r="C415">
            <v>-142888</v>
          </cell>
          <cell r="D415">
            <v>142888</v>
          </cell>
          <cell r="E415">
            <v>131820</v>
          </cell>
          <cell r="F415">
            <v>-131820</v>
          </cell>
        </row>
        <row r="416">
          <cell r="A416">
            <v>2424020122</v>
          </cell>
          <cell r="B416" t="str">
            <v>COOSALUD ENTIDAD PROMOTORA DE SALUD SA</v>
          </cell>
          <cell r="C416">
            <v>0</v>
          </cell>
          <cell r="D416">
            <v>0</v>
          </cell>
          <cell r="E416">
            <v>0</v>
          </cell>
          <cell r="F416">
            <v>0</v>
          </cell>
        </row>
        <row r="417">
          <cell r="A417">
            <v>24240202</v>
          </cell>
          <cell r="B417" t="str">
            <v>APORTES A SALUD PREPAGADA</v>
          </cell>
          <cell r="C417">
            <v>-625696</v>
          </cell>
          <cell r="D417">
            <v>2021496</v>
          </cell>
          <cell r="E417">
            <v>1468399</v>
          </cell>
          <cell r="F417">
            <v>-72599</v>
          </cell>
        </row>
        <row r="418">
          <cell r="A418">
            <v>2424020201</v>
          </cell>
          <cell r="B418" t="str">
            <v>Salud Prepagada COLSANITAS S.A.</v>
          </cell>
          <cell r="C418">
            <v>0</v>
          </cell>
          <cell r="D418">
            <v>1060500</v>
          </cell>
          <cell r="E418">
            <v>1060500</v>
          </cell>
          <cell r="F418">
            <v>0</v>
          </cell>
        </row>
        <row r="419">
          <cell r="A419">
            <v>2424020202</v>
          </cell>
          <cell r="B419" t="str">
            <v>PLAN PREMIUM EPS SANITAS</v>
          </cell>
          <cell r="C419">
            <v>-625696</v>
          </cell>
          <cell r="D419">
            <v>960996</v>
          </cell>
          <cell r="E419">
            <v>407899</v>
          </cell>
          <cell r="F419">
            <v>-72599</v>
          </cell>
        </row>
        <row r="420">
          <cell r="A420">
            <v>242404</v>
          </cell>
          <cell r="B420" t="str">
            <v>SINDICATOS</v>
          </cell>
          <cell r="C420">
            <v>-489864</v>
          </cell>
          <cell r="D420">
            <v>979728</v>
          </cell>
          <cell r="E420">
            <v>489864</v>
          </cell>
          <cell r="F420">
            <v>0</v>
          </cell>
        </row>
        <row r="421">
          <cell r="A421">
            <v>24240401</v>
          </cell>
          <cell r="B421" t="str">
            <v>SINDICATOS</v>
          </cell>
          <cell r="C421">
            <v>-489864</v>
          </cell>
          <cell r="D421">
            <v>979728</v>
          </cell>
          <cell r="E421">
            <v>489864</v>
          </cell>
          <cell r="F421">
            <v>0</v>
          </cell>
        </row>
        <row r="422">
          <cell r="A422">
            <v>2424040101</v>
          </cell>
          <cell r="B422" t="str">
            <v>Sindicatos</v>
          </cell>
          <cell r="C422">
            <v>-489864</v>
          </cell>
          <cell r="D422">
            <v>979728</v>
          </cell>
          <cell r="E422">
            <v>489864</v>
          </cell>
          <cell r="F422">
            <v>0</v>
          </cell>
        </row>
        <row r="423">
          <cell r="A423">
            <v>242406</v>
          </cell>
          <cell r="B423" t="str">
            <v>FONDOS DE EMPLEADOS</v>
          </cell>
          <cell r="C423">
            <v>0</v>
          </cell>
          <cell r="D423">
            <v>0</v>
          </cell>
          <cell r="E423">
            <v>0</v>
          </cell>
          <cell r="F423">
            <v>0</v>
          </cell>
        </row>
        <row r="424">
          <cell r="A424">
            <v>24240601</v>
          </cell>
          <cell r="B424" t="str">
            <v>FONDO DE EMPLEADOS</v>
          </cell>
          <cell r="C424">
            <v>0</v>
          </cell>
          <cell r="D424">
            <v>0</v>
          </cell>
          <cell r="E424">
            <v>0</v>
          </cell>
          <cell r="F424">
            <v>0</v>
          </cell>
        </row>
        <row r="425">
          <cell r="A425">
            <v>2424060101</v>
          </cell>
          <cell r="B425" t="str">
            <v>Fondo de Empleados de Corpamag-FECOR</v>
          </cell>
          <cell r="C425">
            <v>0</v>
          </cell>
          <cell r="D425">
            <v>0</v>
          </cell>
          <cell r="E425">
            <v>0</v>
          </cell>
          <cell r="F425">
            <v>0</v>
          </cell>
        </row>
        <row r="426">
          <cell r="A426">
            <v>242407</v>
          </cell>
          <cell r="B426" t="str">
            <v>LIBRANZAS</v>
          </cell>
          <cell r="C426">
            <v>-249873</v>
          </cell>
          <cell r="D426">
            <v>40807426</v>
          </cell>
          <cell r="E426">
            <v>40807426</v>
          </cell>
          <cell r="F426">
            <v>-249873</v>
          </cell>
        </row>
        <row r="427">
          <cell r="A427">
            <v>24240701</v>
          </cell>
          <cell r="B427" t="str">
            <v>LIBRANZAS</v>
          </cell>
          <cell r="C427">
            <v>-249873</v>
          </cell>
          <cell r="D427">
            <v>40807426</v>
          </cell>
          <cell r="E427">
            <v>40807426</v>
          </cell>
          <cell r="F427">
            <v>-249873</v>
          </cell>
        </row>
        <row r="428">
          <cell r="A428">
            <v>2424070103</v>
          </cell>
          <cell r="B428" t="str">
            <v>BBVA</v>
          </cell>
          <cell r="C428">
            <v>0</v>
          </cell>
          <cell r="D428">
            <v>7897361</v>
          </cell>
          <cell r="E428">
            <v>7897361</v>
          </cell>
          <cell r="F428">
            <v>0</v>
          </cell>
        </row>
        <row r="429">
          <cell r="A429">
            <v>2424070104</v>
          </cell>
          <cell r="B429" t="str">
            <v>DAVIVIENDA</v>
          </cell>
          <cell r="C429">
            <v>0</v>
          </cell>
          <cell r="D429">
            <v>13025000</v>
          </cell>
          <cell r="E429">
            <v>13025000</v>
          </cell>
          <cell r="F429">
            <v>0</v>
          </cell>
        </row>
        <row r="430">
          <cell r="A430">
            <v>2424070105</v>
          </cell>
          <cell r="B430" t="str">
            <v>LA ASCENSION S.A.</v>
          </cell>
          <cell r="C430">
            <v>0</v>
          </cell>
          <cell r="D430">
            <v>549650</v>
          </cell>
          <cell r="E430">
            <v>549650</v>
          </cell>
          <cell r="F430">
            <v>0</v>
          </cell>
        </row>
        <row r="431">
          <cell r="A431">
            <v>2424070107</v>
          </cell>
          <cell r="B431" t="str">
            <v>COOAFIN</v>
          </cell>
          <cell r="C431">
            <v>0</v>
          </cell>
          <cell r="D431">
            <v>0</v>
          </cell>
          <cell r="E431">
            <v>0</v>
          </cell>
          <cell r="F431">
            <v>0</v>
          </cell>
        </row>
        <row r="432">
          <cell r="A432">
            <v>2424070108</v>
          </cell>
          <cell r="B432" t="str">
            <v>SUDAMERIS</v>
          </cell>
          <cell r="C432">
            <v>0</v>
          </cell>
          <cell r="D432">
            <v>0</v>
          </cell>
          <cell r="E432">
            <v>0</v>
          </cell>
          <cell r="F432">
            <v>0</v>
          </cell>
        </row>
        <row r="433">
          <cell r="A433">
            <v>2424070109</v>
          </cell>
          <cell r="B433" t="str">
            <v>BANCO DE OCCIDENTE</v>
          </cell>
          <cell r="C433">
            <v>-249873</v>
          </cell>
          <cell r="D433">
            <v>16799157</v>
          </cell>
          <cell r="E433">
            <v>16799157</v>
          </cell>
          <cell r="F433">
            <v>-249873</v>
          </cell>
        </row>
        <row r="434">
          <cell r="A434">
            <v>2424070110</v>
          </cell>
          <cell r="B434" t="str">
            <v>JARDINES DE PAZ</v>
          </cell>
          <cell r="C434">
            <v>0</v>
          </cell>
          <cell r="D434">
            <v>105450</v>
          </cell>
          <cell r="E434">
            <v>105450</v>
          </cell>
          <cell r="F434">
            <v>0</v>
          </cell>
        </row>
        <row r="435">
          <cell r="A435">
            <v>2424070111</v>
          </cell>
          <cell r="B435" t="str">
            <v>LOS OLIVOS</v>
          </cell>
          <cell r="C435">
            <v>0</v>
          </cell>
          <cell r="D435">
            <v>121500</v>
          </cell>
          <cell r="E435">
            <v>121500</v>
          </cell>
          <cell r="F435">
            <v>0</v>
          </cell>
        </row>
        <row r="436">
          <cell r="A436">
            <v>2424070112</v>
          </cell>
          <cell r="B436" t="str">
            <v>CAJAMAG LIBRANZA</v>
          </cell>
          <cell r="C436">
            <v>0</v>
          </cell>
          <cell r="D436">
            <v>258030</v>
          </cell>
          <cell r="E436">
            <v>258030</v>
          </cell>
          <cell r="F436">
            <v>0</v>
          </cell>
        </row>
        <row r="437">
          <cell r="A437">
            <v>2424070113</v>
          </cell>
          <cell r="B437" t="str">
            <v>BANCO AGRARIO LIBRANZA</v>
          </cell>
          <cell r="C437">
            <v>0</v>
          </cell>
          <cell r="D437">
            <v>0</v>
          </cell>
          <cell r="E437">
            <v>0</v>
          </cell>
          <cell r="F437">
            <v>0</v>
          </cell>
        </row>
        <row r="438">
          <cell r="A438">
            <v>2424070114</v>
          </cell>
          <cell r="B438" t="str">
            <v>PROBIENESTAR</v>
          </cell>
          <cell r="C438">
            <v>0</v>
          </cell>
          <cell r="D438">
            <v>0</v>
          </cell>
          <cell r="E438">
            <v>0</v>
          </cell>
          <cell r="F438">
            <v>0</v>
          </cell>
        </row>
        <row r="439">
          <cell r="A439">
            <v>2424070115</v>
          </cell>
          <cell r="B439" t="str">
            <v>CREDISERVICIOS SAS</v>
          </cell>
          <cell r="C439">
            <v>0</v>
          </cell>
          <cell r="D439">
            <v>1314278</v>
          </cell>
          <cell r="E439">
            <v>1314278</v>
          </cell>
          <cell r="F439">
            <v>0</v>
          </cell>
        </row>
        <row r="440">
          <cell r="A440">
            <v>2424070116</v>
          </cell>
          <cell r="B440" t="str">
            <v>SOCIAL CREDIT SAS</v>
          </cell>
          <cell r="C440">
            <v>0</v>
          </cell>
          <cell r="D440">
            <v>737000</v>
          </cell>
          <cell r="E440">
            <v>737000</v>
          </cell>
          <cell r="F440">
            <v>0</v>
          </cell>
        </row>
        <row r="441">
          <cell r="A441">
            <v>242411</v>
          </cell>
          <cell r="B441" t="str">
            <v>EMBARGOS JUDICIALES</v>
          </cell>
          <cell r="C441">
            <v>0</v>
          </cell>
          <cell r="D441">
            <v>6189004</v>
          </cell>
          <cell r="E441">
            <v>6189004</v>
          </cell>
          <cell r="F441">
            <v>0</v>
          </cell>
        </row>
        <row r="442">
          <cell r="A442">
            <v>24241101</v>
          </cell>
          <cell r="B442" t="str">
            <v>EMBARGOS JUDICIALES</v>
          </cell>
          <cell r="C442">
            <v>0</v>
          </cell>
          <cell r="D442">
            <v>6189004</v>
          </cell>
          <cell r="E442">
            <v>6189004</v>
          </cell>
          <cell r="F442">
            <v>0</v>
          </cell>
        </row>
        <row r="443">
          <cell r="A443">
            <v>2424110101</v>
          </cell>
          <cell r="B443" t="str">
            <v>Embargos Judiciales</v>
          </cell>
          <cell r="C443">
            <v>0</v>
          </cell>
          <cell r="D443">
            <v>6189004</v>
          </cell>
          <cell r="E443">
            <v>6189004</v>
          </cell>
          <cell r="F443">
            <v>0</v>
          </cell>
        </row>
        <row r="444">
          <cell r="A444">
            <v>242490</v>
          </cell>
          <cell r="B444" t="str">
            <v>OTROS DESCUENTOS DE NOMINA</v>
          </cell>
          <cell r="C444">
            <v>-4490376</v>
          </cell>
          <cell r="D444">
            <v>4408400</v>
          </cell>
          <cell r="E444">
            <v>3055524</v>
          </cell>
          <cell r="F444">
            <v>-3137500</v>
          </cell>
        </row>
        <row r="445">
          <cell r="A445">
            <v>24249001</v>
          </cell>
          <cell r="B445" t="str">
            <v>RIESGOS PROFESIONALES</v>
          </cell>
          <cell r="C445">
            <v>0</v>
          </cell>
          <cell r="D445">
            <v>0</v>
          </cell>
          <cell r="E445">
            <v>0</v>
          </cell>
          <cell r="F445">
            <v>0</v>
          </cell>
        </row>
        <row r="446">
          <cell r="A446">
            <v>2424900101</v>
          </cell>
          <cell r="B446" t="str">
            <v>Riesgos profesionales</v>
          </cell>
          <cell r="C446">
            <v>0</v>
          </cell>
          <cell r="D446">
            <v>0</v>
          </cell>
          <cell r="E446">
            <v>0</v>
          </cell>
          <cell r="F446">
            <v>0</v>
          </cell>
        </row>
        <row r="447">
          <cell r="A447">
            <v>24249002</v>
          </cell>
          <cell r="B447" t="str">
            <v>FONDO DE SOLIDARIDAD Y GARANTIA EN SALUD</v>
          </cell>
          <cell r="C447">
            <v>-4490376</v>
          </cell>
          <cell r="D447">
            <v>4408400</v>
          </cell>
          <cell r="E447">
            <v>3055524</v>
          </cell>
          <cell r="F447">
            <v>-3137500</v>
          </cell>
        </row>
        <row r="448">
          <cell r="A448">
            <v>2424900202</v>
          </cell>
          <cell r="B448" t="str">
            <v>Fondo de Solidaridad Colpensiones</v>
          </cell>
          <cell r="C448">
            <v>-3392076</v>
          </cell>
          <cell r="D448">
            <v>3341600</v>
          </cell>
          <cell r="E448">
            <v>2421324</v>
          </cell>
          <cell r="F448">
            <v>-2471800</v>
          </cell>
        </row>
        <row r="449">
          <cell r="A449">
            <v>2424900203</v>
          </cell>
          <cell r="B449" t="str">
            <v>Fondo de solidaridad Porvenir</v>
          </cell>
          <cell r="C449">
            <v>-824700</v>
          </cell>
          <cell r="D449">
            <v>793200</v>
          </cell>
          <cell r="E449">
            <v>559000</v>
          </cell>
          <cell r="F449">
            <v>-590500</v>
          </cell>
        </row>
        <row r="450">
          <cell r="A450">
            <v>2424900204</v>
          </cell>
          <cell r="B450" t="str">
            <v>Fondo de solidaridad Protección</v>
          </cell>
          <cell r="C450">
            <v>-75600</v>
          </cell>
          <cell r="D450">
            <v>75600</v>
          </cell>
          <cell r="E450">
            <v>0</v>
          </cell>
          <cell r="F450">
            <v>0</v>
          </cell>
        </row>
        <row r="451">
          <cell r="A451">
            <v>2424900205</v>
          </cell>
          <cell r="B451" t="str">
            <v>Fondo de solidaridad Colfondos</v>
          </cell>
          <cell r="C451">
            <v>-198000</v>
          </cell>
          <cell r="D451">
            <v>198000</v>
          </cell>
          <cell r="E451">
            <v>75200</v>
          </cell>
          <cell r="F451">
            <v>-75200</v>
          </cell>
        </row>
        <row r="452">
          <cell r="A452">
            <v>2436</v>
          </cell>
          <cell r="B452" t="str">
            <v>RETENCION EN LA FUENTE E IMPUESTO DE TIMBRE</v>
          </cell>
          <cell r="C452">
            <v>-166011364.68000001</v>
          </cell>
          <cell r="D452">
            <v>166012145.97</v>
          </cell>
          <cell r="E452">
            <v>128882145.97</v>
          </cell>
          <cell r="F452">
            <v>-128881364.68000001</v>
          </cell>
        </row>
        <row r="453">
          <cell r="A453">
            <v>243603</v>
          </cell>
          <cell r="B453" t="str">
            <v>HONORARIOS</v>
          </cell>
          <cell r="C453">
            <v>-12901000</v>
          </cell>
          <cell r="D453">
            <v>12901114</v>
          </cell>
          <cell r="E453">
            <v>11332114</v>
          </cell>
          <cell r="F453">
            <v>-11332000</v>
          </cell>
        </row>
        <row r="454">
          <cell r="A454">
            <v>24360301</v>
          </cell>
          <cell r="B454" t="str">
            <v>HONORARIOS</v>
          </cell>
          <cell r="C454">
            <v>-12901000</v>
          </cell>
          <cell r="D454">
            <v>12901114</v>
          </cell>
          <cell r="E454">
            <v>11332114</v>
          </cell>
          <cell r="F454">
            <v>-11332000</v>
          </cell>
        </row>
        <row r="455">
          <cell r="A455">
            <v>2436030101</v>
          </cell>
          <cell r="B455" t="str">
            <v>HONORARIOS</v>
          </cell>
          <cell r="C455">
            <v>-12901000</v>
          </cell>
          <cell r="D455">
            <v>12901114</v>
          </cell>
          <cell r="E455">
            <v>11332114</v>
          </cell>
          <cell r="F455">
            <v>-11332000</v>
          </cell>
        </row>
        <row r="456">
          <cell r="A456">
            <v>243605</v>
          </cell>
          <cell r="B456" t="str">
            <v>SERVICIOS</v>
          </cell>
          <cell r="C456">
            <v>-8987000</v>
          </cell>
          <cell r="D456">
            <v>8987377</v>
          </cell>
          <cell r="E456">
            <v>11193377</v>
          </cell>
          <cell r="F456">
            <v>-11193000</v>
          </cell>
        </row>
        <row r="457">
          <cell r="A457">
            <v>24360501</v>
          </cell>
          <cell r="B457" t="str">
            <v>SERVICIOS EN GENERAL</v>
          </cell>
          <cell r="C457">
            <v>-8987000</v>
          </cell>
          <cell r="D457">
            <v>8987377</v>
          </cell>
          <cell r="E457">
            <v>11193377</v>
          </cell>
          <cell r="F457">
            <v>-11193000</v>
          </cell>
        </row>
        <row r="458">
          <cell r="A458">
            <v>2436050101</v>
          </cell>
          <cell r="B458" t="str">
            <v>SERVICIOS EN GENERAL</v>
          </cell>
          <cell r="C458">
            <v>-8987000</v>
          </cell>
          <cell r="D458">
            <v>8987377</v>
          </cell>
          <cell r="E458">
            <v>11193377</v>
          </cell>
          <cell r="F458">
            <v>-11193000</v>
          </cell>
        </row>
        <row r="459">
          <cell r="A459">
            <v>243606</v>
          </cell>
          <cell r="B459" t="str">
            <v>ARRENDAMIENTOS</v>
          </cell>
          <cell r="C459">
            <v>-4612000</v>
          </cell>
          <cell r="D459">
            <v>4612000</v>
          </cell>
          <cell r="E459">
            <v>5169000</v>
          </cell>
          <cell r="F459">
            <v>-5169000</v>
          </cell>
        </row>
        <row r="460">
          <cell r="A460">
            <v>24360601</v>
          </cell>
          <cell r="B460" t="str">
            <v>ARRENDAMIENTOS</v>
          </cell>
          <cell r="C460">
            <v>-4612000</v>
          </cell>
          <cell r="D460">
            <v>4612000</v>
          </cell>
          <cell r="E460">
            <v>5169000</v>
          </cell>
          <cell r="F460">
            <v>-5169000</v>
          </cell>
        </row>
        <row r="461">
          <cell r="A461">
            <v>2436060101</v>
          </cell>
          <cell r="B461" t="str">
            <v>ARRENDAMIENTO</v>
          </cell>
          <cell r="C461">
            <v>-4612000</v>
          </cell>
          <cell r="D461">
            <v>4612000</v>
          </cell>
          <cell r="E461">
            <v>5169000</v>
          </cell>
          <cell r="F461">
            <v>-5169000</v>
          </cell>
        </row>
        <row r="462">
          <cell r="A462">
            <v>243608</v>
          </cell>
          <cell r="B462" t="str">
            <v>COMPRAS</v>
          </cell>
          <cell r="C462">
            <v>-992000</v>
          </cell>
          <cell r="D462">
            <v>992000</v>
          </cell>
          <cell r="E462">
            <v>578000</v>
          </cell>
          <cell r="F462">
            <v>-578000</v>
          </cell>
        </row>
        <row r="463">
          <cell r="A463">
            <v>24360801</v>
          </cell>
          <cell r="B463" t="str">
            <v>COMPRAS EN GENERAL</v>
          </cell>
          <cell r="C463">
            <v>-992000</v>
          </cell>
          <cell r="D463">
            <v>992000</v>
          </cell>
          <cell r="E463">
            <v>578000</v>
          </cell>
          <cell r="F463">
            <v>-578000</v>
          </cell>
        </row>
        <row r="464">
          <cell r="A464">
            <v>2436080101</v>
          </cell>
          <cell r="B464" t="str">
            <v>COMPRAS EN GENERAL</v>
          </cell>
          <cell r="C464">
            <v>-992000</v>
          </cell>
          <cell r="D464">
            <v>992000</v>
          </cell>
          <cell r="E464">
            <v>578000</v>
          </cell>
          <cell r="F464">
            <v>-578000</v>
          </cell>
        </row>
        <row r="465">
          <cell r="A465">
            <v>243610</v>
          </cell>
          <cell r="B465" t="str">
            <v>Pagos o Abonos en Cuentas en el Exterior</v>
          </cell>
          <cell r="C465">
            <v>0</v>
          </cell>
          <cell r="D465">
            <v>0</v>
          </cell>
          <cell r="E465">
            <v>0</v>
          </cell>
          <cell r="F465">
            <v>0</v>
          </cell>
        </row>
        <row r="466">
          <cell r="A466">
            <v>24361001</v>
          </cell>
          <cell r="B466" t="str">
            <v>PAGOS EN EL EXTERIOR</v>
          </cell>
          <cell r="C466">
            <v>0</v>
          </cell>
          <cell r="D466">
            <v>0</v>
          </cell>
          <cell r="E466">
            <v>0</v>
          </cell>
          <cell r="F466">
            <v>0</v>
          </cell>
        </row>
        <row r="467">
          <cell r="A467">
            <v>2436100101</v>
          </cell>
          <cell r="B467" t="str">
            <v>PAGOS EN EL EXTERIOR</v>
          </cell>
          <cell r="C467">
            <v>0</v>
          </cell>
          <cell r="D467">
            <v>0</v>
          </cell>
          <cell r="E467">
            <v>0</v>
          </cell>
          <cell r="F467">
            <v>0</v>
          </cell>
        </row>
        <row r="468">
          <cell r="A468">
            <v>243615</v>
          </cell>
          <cell r="B468" t="str">
            <v>Rentas de Trabajo</v>
          </cell>
          <cell r="C468">
            <v>-18691000</v>
          </cell>
          <cell r="D468">
            <v>18691299</v>
          </cell>
          <cell r="E468">
            <v>25993299</v>
          </cell>
          <cell r="F468">
            <v>-25993000</v>
          </cell>
        </row>
        <row r="469">
          <cell r="A469">
            <v>24361501</v>
          </cell>
          <cell r="B469" t="str">
            <v>A EMPLEADOS ARTICULO 383 ET</v>
          </cell>
          <cell r="C469">
            <v>-18691000</v>
          </cell>
          <cell r="D469">
            <v>18691299</v>
          </cell>
          <cell r="E469">
            <v>25993299</v>
          </cell>
          <cell r="F469">
            <v>-25993000</v>
          </cell>
        </row>
        <row r="470">
          <cell r="A470">
            <v>2436150101</v>
          </cell>
          <cell r="B470" t="str">
            <v>A EMPLEADOS ARTICULO 383 CTA 02017</v>
          </cell>
          <cell r="C470">
            <v>-18691000</v>
          </cell>
          <cell r="D470">
            <v>18691299</v>
          </cell>
          <cell r="E470">
            <v>25993299</v>
          </cell>
          <cell r="F470">
            <v>-25993000</v>
          </cell>
        </row>
        <row r="471">
          <cell r="A471">
            <v>243625</v>
          </cell>
          <cell r="B471" t="str">
            <v>Impuesto a las Ventas Retenido</v>
          </cell>
          <cell r="C471">
            <v>-23175000</v>
          </cell>
          <cell r="D471">
            <v>23175355.969999999</v>
          </cell>
          <cell r="E471">
            <v>19526355.969999999</v>
          </cell>
          <cell r="F471">
            <v>-19526000</v>
          </cell>
        </row>
        <row r="472">
          <cell r="A472">
            <v>24362501</v>
          </cell>
          <cell r="B472" t="str">
            <v>IMPUESTO A LAS VENTAS RETENIDO POR CONSIGNAR</v>
          </cell>
          <cell r="C472">
            <v>-23175000</v>
          </cell>
          <cell r="D472">
            <v>23175355.969999999</v>
          </cell>
          <cell r="E472">
            <v>19526355.969999999</v>
          </cell>
          <cell r="F472">
            <v>-19526000</v>
          </cell>
        </row>
        <row r="473">
          <cell r="A473">
            <v>2436250101</v>
          </cell>
          <cell r="B473" t="str">
            <v>Impuesto a las ventas retenidos por Consignar</v>
          </cell>
          <cell r="C473">
            <v>-23175000</v>
          </cell>
          <cell r="D473">
            <v>23175355.969999999</v>
          </cell>
          <cell r="E473">
            <v>19526355.969999999</v>
          </cell>
          <cell r="F473">
            <v>-19526000</v>
          </cell>
        </row>
        <row r="474">
          <cell r="A474">
            <v>243626</v>
          </cell>
          <cell r="B474" t="str">
            <v>Contrato de Construcción</v>
          </cell>
          <cell r="C474">
            <v>-87947000</v>
          </cell>
          <cell r="D474">
            <v>87947000</v>
          </cell>
          <cell r="E474">
            <v>45369000</v>
          </cell>
          <cell r="F474">
            <v>-45369000</v>
          </cell>
        </row>
        <row r="475">
          <cell r="A475">
            <v>24362602</v>
          </cell>
          <cell r="B475" t="str">
            <v>RETEFUENTE CONTRATOS DE OBRA</v>
          </cell>
          <cell r="C475">
            <v>-87947000</v>
          </cell>
          <cell r="D475">
            <v>87947000</v>
          </cell>
          <cell r="E475">
            <v>45369000</v>
          </cell>
          <cell r="F475">
            <v>-45369000</v>
          </cell>
        </row>
        <row r="476">
          <cell r="A476">
            <v>2436260201</v>
          </cell>
          <cell r="B476" t="str">
            <v>RETEFUENTE CONTRATOS DE OBRA</v>
          </cell>
          <cell r="C476">
            <v>-87947000</v>
          </cell>
          <cell r="D476">
            <v>87947000</v>
          </cell>
          <cell r="E476">
            <v>45369000</v>
          </cell>
          <cell r="F476">
            <v>-45369000</v>
          </cell>
        </row>
        <row r="477">
          <cell r="A477">
            <v>243627</v>
          </cell>
          <cell r="B477" t="str">
            <v>Retencion de Impuesto de Industria y Comercio por Compra</v>
          </cell>
          <cell r="C477">
            <v>-8706000</v>
          </cell>
          <cell r="D477">
            <v>8706000</v>
          </cell>
          <cell r="E477">
            <v>9721000</v>
          </cell>
          <cell r="F477">
            <v>-9721000</v>
          </cell>
        </row>
        <row r="478">
          <cell r="A478">
            <v>24362701</v>
          </cell>
          <cell r="B478" t="str">
            <v>RETENCION DE IMPUESTO DE IND.Y COMERCIO</v>
          </cell>
          <cell r="C478">
            <v>-8706000</v>
          </cell>
          <cell r="D478">
            <v>8706000</v>
          </cell>
          <cell r="E478">
            <v>9721000</v>
          </cell>
          <cell r="F478">
            <v>-9721000</v>
          </cell>
        </row>
        <row r="479">
          <cell r="A479">
            <v>2436270101</v>
          </cell>
          <cell r="B479" t="str">
            <v>Retencion de impuesto de industria y comercio</v>
          </cell>
          <cell r="C479">
            <v>-8706000</v>
          </cell>
          <cell r="D479">
            <v>8706000</v>
          </cell>
          <cell r="E479">
            <v>9721000</v>
          </cell>
          <cell r="F479">
            <v>-9721000</v>
          </cell>
        </row>
        <row r="480">
          <cell r="A480">
            <v>243630</v>
          </cell>
          <cell r="B480" t="str">
            <v>IMPUESTO SOLIDARIO POR EL COVID 19</v>
          </cell>
          <cell r="C480">
            <v>0</v>
          </cell>
          <cell r="D480">
            <v>0</v>
          </cell>
          <cell r="E480">
            <v>0</v>
          </cell>
          <cell r="F480">
            <v>0</v>
          </cell>
        </row>
        <row r="481">
          <cell r="A481">
            <v>24363001</v>
          </cell>
          <cell r="B481" t="str">
            <v>IMPUESTO SOLIDARIO POR EL COVID 19</v>
          </cell>
          <cell r="C481">
            <v>0</v>
          </cell>
          <cell r="D481">
            <v>0</v>
          </cell>
          <cell r="E481">
            <v>0</v>
          </cell>
          <cell r="F481">
            <v>0</v>
          </cell>
        </row>
        <row r="482">
          <cell r="A482">
            <v>2436300101</v>
          </cell>
          <cell r="B482" t="str">
            <v>Impuesto Solidario Por El COVID 19</v>
          </cell>
          <cell r="C482">
            <v>0</v>
          </cell>
          <cell r="D482">
            <v>0</v>
          </cell>
          <cell r="E482">
            <v>0</v>
          </cell>
          <cell r="F482">
            <v>0</v>
          </cell>
        </row>
        <row r="483">
          <cell r="A483">
            <v>243631</v>
          </cell>
          <cell r="B483" t="str">
            <v>APORTE SOLIDARIO VOLUNTARIO POR EL COVID 19</v>
          </cell>
          <cell r="C483">
            <v>0</v>
          </cell>
          <cell r="D483">
            <v>0</v>
          </cell>
          <cell r="E483">
            <v>0</v>
          </cell>
          <cell r="F483">
            <v>0</v>
          </cell>
        </row>
        <row r="484">
          <cell r="A484">
            <v>24363101</v>
          </cell>
          <cell r="B484" t="str">
            <v>APORTE SOLIDARIO VOLUNTARIO POR EL COVID 19</v>
          </cell>
          <cell r="C484">
            <v>0</v>
          </cell>
          <cell r="D484">
            <v>0</v>
          </cell>
          <cell r="E484">
            <v>0</v>
          </cell>
          <cell r="F484">
            <v>0</v>
          </cell>
        </row>
        <row r="485">
          <cell r="A485">
            <v>2436310101</v>
          </cell>
          <cell r="B485" t="str">
            <v>Aporte Solidario Voluntario Por El COVID 19</v>
          </cell>
          <cell r="C485">
            <v>0</v>
          </cell>
          <cell r="D485">
            <v>0</v>
          </cell>
          <cell r="E485">
            <v>0</v>
          </cell>
          <cell r="F485">
            <v>0</v>
          </cell>
        </row>
        <row r="486">
          <cell r="A486">
            <v>243698</v>
          </cell>
          <cell r="B486" t="str">
            <v>IMPUESTO DE TIMBRE</v>
          </cell>
          <cell r="C486">
            <v>-364.68</v>
          </cell>
          <cell r="D486">
            <v>0</v>
          </cell>
          <cell r="E486">
            <v>0</v>
          </cell>
          <cell r="F486">
            <v>-364.68</v>
          </cell>
        </row>
        <row r="487">
          <cell r="A487">
            <v>24369801</v>
          </cell>
          <cell r="B487" t="str">
            <v>IMPUESTO DE TIMBRE</v>
          </cell>
          <cell r="C487">
            <v>-364.68</v>
          </cell>
          <cell r="D487">
            <v>0</v>
          </cell>
          <cell r="E487">
            <v>0</v>
          </cell>
          <cell r="F487">
            <v>-364.68</v>
          </cell>
        </row>
        <row r="488">
          <cell r="A488">
            <v>2436980101</v>
          </cell>
          <cell r="B488" t="str">
            <v>Retención por impuesto de timbre</v>
          </cell>
          <cell r="C488">
            <v>-364.68</v>
          </cell>
          <cell r="D488">
            <v>0</v>
          </cell>
          <cell r="E488">
            <v>0</v>
          </cell>
          <cell r="F488">
            <v>-364.68</v>
          </cell>
        </row>
        <row r="489">
          <cell r="A489">
            <v>2440</v>
          </cell>
          <cell r="B489" t="str">
            <v>IMPUESTOS, CONTRIBUCIONES Y TASAS PAGAR</v>
          </cell>
          <cell r="C489">
            <v>0</v>
          </cell>
          <cell r="D489">
            <v>325337334</v>
          </cell>
          <cell r="E489">
            <v>325337334</v>
          </cell>
          <cell r="F489">
            <v>0</v>
          </cell>
        </row>
        <row r="490">
          <cell r="A490">
            <v>244003</v>
          </cell>
          <cell r="B490" t="str">
            <v>Impuesto Predial Unificado</v>
          </cell>
          <cell r="C490">
            <v>0</v>
          </cell>
          <cell r="D490">
            <v>0</v>
          </cell>
          <cell r="E490">
            <v>0</v>
          </cell>
          <cell r="F490">
            <v>0</v>
          </cell>
        </row>
        <row r="491">
          <cell r="A491">
            <v>24400301</v>
          </cell>
          <cell r="B491" t="str">
            <v>PREDIAL UNIFICADO</v>
          </cell>
          <cell r="C491">
            <v>0</v>
          </cell>
          <cell r="D491">
            <v>0</v>
          </cell>
          <cell r="E491">
            <v>0</v>
          </cell>
          <cell r="F491">
            <v>0</v>
          </cell>
        </row>
        <row r="492">
          <cell r="A492">
            <v>2440030101</v>
          </cell>
          <cell r="B492" t="str">
            <v>Predial Unificado</v>
          </cell>
          <cell r="C492">
            <v>0</v>
          </cell>
          <cell r="D492">
            <v>0</v>
          </cell>
          <cell r="E492">
            <v>0</v>
          </cell>
          <cell r="F492">
            <v>0</v>
          </cell>
        </row>
        <row r="493">
          <cell r="A493">
            <v>244009</v>
          </cell>
          <cell r="B493" t="str">
            <v>IMPUESTO DE REGISTRO</v>
          </cell>
          <cell r="C493">
            <v>0</v>
          </cell>
          <cell r="D493">
            <v>0</v>
          </cell>
          <cell r="E493">
            <v>0</v>
          </cell>
          <cell r="F493">
            <v>0</v>
          </cell>
        </row>
        <row r="494">
          <cell r="A494">
            <v>24400901</v>
          </cell>
          <cell r="B494" t="str">
            <v>IMPUESTO DE REGISTRO</v>
          </cell>
          <cell r="C494">
            <v>0</v>
          </cell>
          <cell r="D494">
            <v>0</v>
          </cell>
          <cell r="E494">
            <v>0</v>
          </cell>
          <cell r="F494">
            <v>0</v>
          </cell>
        </row>
        <row r="495">
          <cell r="A495">
            <v>2440090101</v>
          </cell>
          <cell r="B495" t="str">
            <v>Impuesto de registro</v>
          </cell>
          <cell r="C495">
            <v>0</v>
          </cell>
          <cell r="D495">
            <v>0</v>
          </cell>
          <cell r="E495">
            <v>0</v>
          </cell>
          <cell r="F495">
            <v>0</v>
          </cell>
        </row>
        <row r="496">
          <cell r="A496">
            <v>244014</v>
          </cell>
          <cell r="B496" t="str">
            <v>CUOTAS DE FISCALIZACION Y AUDITAJE</v>
          </cell>
          <cell r="C496">
            <v>0</v>
          </cell>
          <cell r="D496">
            <v>0</v>
          </cell>
          <cell r="E496">
            <v>0</v>
          </cell>
          <cell r="F496">
            <v>0</v>
          </cell>
        </row>
        <row r="497">
          <cell r="A497">
            <v>24401401</v>
          </cell>
          <cell r="B497" t="str">
            <v>CUOTAS DE FISCALIZACION Y AUDITAJE</v>
          </cell>
          <cell r="C497">
            <v>0</v>
          </cell>
          <cell r="D497">
            <v>0</v>
          </cell>
          <cell r="E497">
            <v>0</v>
          </cell>
          <cell r="F497">
            <v>0</v>
          </cell>
        </row>
        <row r="498">
          <cell r="A498">
            <v>2440140101</v>
          </cell>
          <cell r="B498" t="str">
            <v>Cuota de Fiscalización y Auditaje</v>
          </cell>
          <cell r="C498">
            <v>0</v>
          </cell>
          <cell r="D498">
            <v>0</v>
          </cell>
          <cell r="E498">
            <v>0</v>
          </cell>
          <cell r="F498">
            <v>0</v>
          </cell>
        </row>
        <row r="499">
          <cell r="A499">
            <v>244016</v>
          </cell>
          <cell r="B499" t="str">
            <v>IMPUESTO SOBRE VEHICULOS AUTOMOTORES</v>
          </cell>
          <cell r="C499">
            <v>0</v>
          </cell>
          <cell r="D499">
            <v>0</v>
          </cell>
          <cell r="E499">
            <v>0</v>
          </cell>
          <cell r="F499">
            <v>0</v>
          </cell>
        </row>
        <row r="500">
          <cell r="A500">
            <v>24401601</v>
          </cell>
          <cell r="B500" t="str">
            <v>IMPUESTO SOBRE VEHICULOS AUTOMOTORES</v>
          </cell>
          <cell r="C500">
            <v>0</v>
          </cell>
          <cell r="D500">
            <v>0</v>
          </cell>
          <cell r="E500">
            <v>0</v>
          </cell>
          <cell r="F500">
            <v>0</v>
          </cell>
        </row>
        <row r="501">
          <cell r="A501">
            <v>2440160101</v>
          </cell>
          <cell r="B501" t="str">
            <v>Impuesto sobre vehiculos automotores</v>
          </cell>
          <cell r="C501">
            <v>0</v>
          </cell>
          <cell r="D501">
            <v>0</v>
          </cell>
          <cell r="E501">
            <v>0</v>
          </cell>
          <cell r="F501">
            <v>0</v>
          </cell>
        </row>
        <row r="502">
          <cell r="A502">
            <v>244017</v>
          </cell>
          <cell r="B502" t="str">
            <v>INTERESES DE MORA</v>
          </cell>
          <cell r="C502">
            <v>0</v>
          </cell>
          <cell r="D502">
            <v>0</v>
          </cell>
          <cell r="E502">
            <v>0</v>
          </cell>
          <cell r="F502">
            <v>0</v>
          </cell>
        </row>
        <row r="503">
          <cell r="A503">
            <v>24401701</v>
          </cell>
          <cell r="B503" t="str">
            <v>INTERESES POR MORA</v>
          </cell>
          <cell r="C503">
            <v>0</v>
          </cell>
          <cell r="D503">
            <v>0</v>
          </cell>
          <cell r="E503">
            <v>0</v>
          </cell>
          <cell r="F503">
            <v>0</v>
          </cell>
        </row>
        <row r="504">
          <cell r="A504">
            <v>2440170101</v>
          </cell>
          <cell r="B504" t="str">
            <v>Intereses por mora</v>
          </cell>
          <cell r="C504">
            <v>0</v>
          </cell>
          <cell r="D504">
            <v>0</v>
          </cell>
          <cell r="E504">
            <v>0</v>
          </cell>
          <cell r="F504">
            <v>0</v>
          </cell>
        </row>
        <row r="505">
          <cell r="A505">
            <v>244023</v>
          </cell>
          <cell r="B505" t="str">
            <v>CONTRIBUCIONES</v>
          </cell>
          <cell r="C505">
            <v>0</v>
          </cell>
          <cell r="D505">
            <v>325337334</v>
          </cell>
          <cell r="E505">
            <v>325337334</v>
          </cell>
          <cell r="F505">
            <v>0</v>
          </cell>
        </row>
        <row r="506">
          <cell r="A506">
            <v>24402301</v>
          </cell>
          <cell r="B506" t="str">
            <v>CONTRIBUCIONES</v>
          </cell>
          <cell r="C506">
            <v>0</v>
          </cell>
          <cell r="D506">
            <v>325337334</v>
          </cell>
          <cell r="E506">
            <v>325337334</v>
          </cell>
          <cell r="F506">
            <v>0</v>
          </cell>
        </row>
        <row r="507">
          <cell r="A507">
            <v>2440230101</v>
          </cell>
          <cell r="B507" t="str">
            <v>Contribuciones</v>
          </cell>
          <cell r="C507">
            <v>0</v>
          </cell>
          <cell r="D507">
            <v>325337334</v>
          </cell>
          <cell r="E507">
            <v>325337334</v>
          </cell>
          <cell r="F507">
            <v>0</v>
          </cell>
        </row>
        <row r="508">
          <cell r="A508">
            <v>2460</v>
          </cell>
          <cell r="B508" t="str">
            <v>CREDITOS JUDICIALES</v>
          </cell>
          <cell r="C508">
            <v>0</v>
          </cell>
          <cell r="D508">
            <v>0</v>
          </cell>
          <cell r="E508">
            <v>0</v>
          </cell>
          <cell r="F508">
            <v>0</v>
          </cell>
        </row>
        <row r="509">
          <cell r="A509">
            <v>246002</v>
          </cell>
          <cell r="B509" t="str">
            <v>Sentencias</v>
          </cell>
          <cell r="C509">
            <v>0</v>
          </cell>
          <cell r="D509">
            <v>0</v>
          </cell>
          <cell r="E509">
            <v>0</v>
          </cell>
          <cell r="F509">
            <v>0</v>
          </cell>
        </row>
        <row r="510">
          <cell r="A510">
            <v>24600201</v>
          </cell>
          <cell r="B510" t="str">
            <v>SENTENCIAS Y CONCILIACIONES</v>
          </cell>
          <cell r="C510">
            <v>0</v>
          </cell>
          <cell r="D510">
            <v>0</v>
          </cell>
          <cell r="E510">
            <v>0</v>
          </cell>
          <cell r="F510">
            <v>0</v>
          </cell>
        </row>
        <row r="511">
          <cell r="A511">
            <v>2460020101</v>
          </cell>
          <cell r="B511" t="str">
            <v>Sentencias y Conciliaciones</v>
          </cell>
          <cell r="C511">
            <v>0</v>
          </cell>
          <cell r="D511">
            <v>0</v>
          </cell>
          <cell r="E511">
            <v>0</v>
          </cell>
          <cell r="F511">
            <v>0</v>
          </cell>
        </row>
        <row r="512">
          <cell r="A512">
            <v>2490</v>
          </cell>
          <cell r="B512" t="str">
            <v>OTRAS CUENTAS POR PAGAR</v>
          </cell>
          <cell r="C512">
            <v>-42714292.18</v>
          </cell>
          <cell r="D512">
            <v>986184374.91999996</v>
          </cell>
          <cell r="E512">
            <v>1001253163.75</v>
          </cell>
          <cell r="F512">
            <v>-57783081.009999998</v>
          </cell>
        </row>
        <row r="513">
          <cell r="A513">
            <v>249026</v>
          </cell>
          <cell r="B513" t="str">
            <v>SUSCRIPCIONES</v>
          </cell>
          <cell r="C513">
            <v>0</v>
          </cell>
          <cell r="D513">
            <v>0</v>
          </cell>
          <cell r="E513">
            <v>0</v>
          </cell>
          <cell r="F513">
            <v>0</v>
          </cell>
        </row>
        <row r="514">
          <cell r="A514">
            <v>24902601</v>
          </cell>
          <cell r="B514" t="str">
            <v>SUSCRIPCIONES</v>
          </cell>
          <cell r="C514">
            <v>0</v>
          </cell>
          <cell r="D514">
            <v>0</v>
          </cell>
          <cell r="E514">
            <v>0</v>
          </cell>
          <cell r="F514">
            <v>0</v>
          </cell>
        </row>
        <row r="515">
          <cell r="A515">
            <v>2490260101</v>
          </cell>
          <cell r="B515" t="str">
            <v>Suscripciones</v>
          </cell>
          <cell r="C515">
            <v>0</v>
          </cell>
          <cell r="D515">
            <v>0</v>
          </cell>
          <cell r="E515">
            <v>0</v>
          </cell>
          <cell r="F515">
            <v>0</v>
          </cell>
        </row>
        <row r="516">
          <cell r="A516">
            <v>249027</v>
          </cell>
          <cell r="B516" t="str">
            <v>VIATICOS Y GASTOS DE VIAJE</v>
          </cell>
          <cell r="C516">
            <v>-2938395</v>
          </cell>
          <cell r="D516">
            <v>125714749</v>
          </cell>
          <cell r="E516">
            <v>129927317</v>
          </cell>
          <cell r="F516">
            <v>-7150963</v>
          </cell>
        </row>
        <row r="517">
          <cell r="A517">
            <v>24902701</v>
          </cell>
          <cell r="B517" t="str">
            <v>VIATICOS Y GASTOS DE VIAJE</v>
          </cell>
          <cell r="C517">
            <v>-2938395</v>
          </cell>
          <cell r="D517">
            <v>125714749</v>
          </cell>
          <cell r="E517">
            <v>129927317</v>
          </cell>
          <cell r="F517">
            <v>-7150963</v>
          </cell>
        </row>
        <row r="518">
          <cell r="A518">
            <v>2490270101</v>
          </cell>
          <cell r="B518" t="str">
            <v>Viáticos y gastos de viaje al interior</v>
          </cell>
          <cell r="C518">
            <v>-2938395</v>
          </cell>
          <cell r="D518">
            <v>125714749</v>
          </cell>
          <cell r="E518">
            <v>129927317</v>
          </cell>
          <cell r="F518">
            <v>-7150963</v>
          </cell>
        </row>
        <row r="519">
          <cell r="A519">
            <v>249028</v>
          </cell>
          <cell r="B519" t="str">
            <v>SEGUROS</v>
          </cell>
          <cell r="C519">
            <v>0</v>
          </cell>
          <cell r="D519">
            <v>0</v>
          </cell>
          <cell r="E519">
            <v>0</v>
          </cell>
          <cell r="F519">
            <v>0</v>
          </cell>
        </row>
        <row r="520">
          <cell r="A520">
            <v>24902801</v>
          </cell>
          <cell r="B520" t="str">
            <v>SEGUROS</v>
          </cell>
          <cell r="C520">
            <v>0</v>
          </cell>
          <cell r="D520">
            <v>0</v>
          </cell>
          <cell r="E520">
            <v>0</v>
          </cell>
          <cell r="F520">
            <v>0</v>
          </cell>
        </row>
        <row r="521">
          <cell r="A521">
            <v>2490280101</v>
          </cell>
          <cell r="B521" t="str">
            <v>Seguros</v>
          </cell>
          <cell r="C521">
            <v>0</v>
          </cell>
          <cell r="D521">
            <v>0</v>
          </cell>
          <cell r="E521">
            <v>0</v>
          </cell>
          <cell r="F521">
            <v>0</v>
          </cell>
        </row>
        <row r="522">
          <cell r="A522">
            <v>249031</v>
          </cell>
          <cell r="B522" t="str">
            <v>GASTOS LEGALES</v>
          </cell>
          <cell r="C522">
            <v>0</v>
          </cell>
          <cell r="D522">
            <v>0</v>
          </cell>
          <cell r="E522">
            <v>0</v>
          </cell>
          <cell r="F522">
            <v>0</v>
          </cell>
        </row>
        <row r="523">
          <cell r="A523">
            <v>24903101</v>
          </cell>
          <cell r="B523" t="str">
            <v>GASTOS LEGALES</v>
          </cell>
          <cell r="C523">
            <v>0</v>
          </cell>
          <cell r="D523">
            <v>0</v>
          </cell>
          <cell r="E523">
            <v>0</v>
          </cell>
          <cell r="F523">
            <v>0</v>
          </cell>
        </row>
        <row r="524">
          <cell r="A524">
            <v>2490310101</v>
          </cell>
          <cell r="B524" t="str">
            <v>Gastos Legales</v>
          </cell>
          <cell r="C524">
            <v>0</v>
          </cell>
          <cell r="D524">
            <v>0</v>
          </cell>
          <cell r="E524">
            <v>0</v>
          </cell>
          <cell r="F524">
            <v>0</v>
          </cell>
        </row>
        <row r="525">
          <cell r="A525">
            <v>249040</v>
          </cell>
          <cell r="B525" t="str">
            <v>SALDOS A FAVOR DE BENEFICIARIOS</v>
          </cell>
          <cell r="C525">
            <v>-2111409.1800000002</v>
          </cell>
          <cell r="D525">
            <v>69976</v>
          </cell>
          <cell r="E525">
            <v>17596560.829999998</v>
          </cell>
          <cell r="F525">
            <v>-19637994.010000002</v>
          </cell>
        </row>
        <row r="526">
          <cell r="A526">
            <v>24904001</v>
          </cell>
          <cell r="B526" t="str">
            <v>SALDOS A FAVOR DE BENEFICIARIOS</v>
          </cell>
          <cell r="C526">
            <v>-2111409.1800000002</v>
          </cell>
          <cell r="D526">
            <v>69976</v>
          </cell>
          <cell r="E526">
            <v>17596560.829999998</v>
          </cell>
          <cell r="F526">
            <v>-19637994.010000002</v>
          </cell>
        </row>
        <row r="527">
          <cell r="A527">
            <v>2490400107</v>
          </cell>
          <cell r="B527" t="str">
            <v>Fondo de Compensación Ambiental</v>
          </cell>
          <cell r="C527">
            <v>0</v>
          </cell>
          <cell r="D527">
            <v>0</v>
          </cell>
          <cell r="E527">
            <v>0</v>
          </cell>
          <cell r="F527">
            <v>0</v>
          </cell>
        </row>
        <row r="528">
          <cell r="A528">
            <v>2490400109</v>
          </cell>
          <cell r="B528" t="str">
            <v>Recursos MADS</v>
          </cell>
          <cell r="C528">
            <v>-169215.84</v>
          </cell>
          <cell r="D528">
            <v>0</v>
          </cell>
          <cell r="E528">
            <v>0</v>
          </cell>
          <cell r="F528">
            <v>-169215.84</v>
          </cell>
        </row>
        <row r="529">
          <cell r="A529">
            <v>2490400111</v>
          </cell>
          <cell r="B529" t="str">
            <v>INTERESES MADS CONV UAC</v>
          </cell>
          <cell r="C529">
            <v>-245.37</v>
          </cell>
          <cell r="D529">
            <v>0</v>
          </cell>
          <cell r="E529">
            <v>7.83</v>
          </cell>
          <cell r="F529">
            <v>-253.2</v>
          </cell>
        </row>
        <row r="530">
          <cell r="A530">
            <v>2490400113</v>
          </cell>
          <cell r="B530" t="str">
            <v>Otros Saldos a Favor de Terceros</v>
          </cell>
          <cell r="C530">
            <v>-1941947.97</v>
          </cell>
          <cell r="D530">
            <v>69976</v>
          </cell>
          <cell r="E530">
            <v>17596553</v>
          </cell>
          <cell r="F530">
            <v>-19468524.969999999</v>
          </cell>
        </row>
        <row r="531">
          <cell r="A531">
            <v>2490400114</v>
          </cell>
          <cell r="B531" t="str">
            <v>% Tasa Aprovechamiento Forestal</v>
          </cell>
          <cell r="C531">
            <v>0</v>
          </cell>
          <cell r="D531">
            <v>0</v>
          </cell>
          <cell r="E531">
            <v>0</v>
          </cell>
          <cell r="F531">
            <v>0</v>
          </cell>
        </row>
        <row r="532">
          <cell r="A532">
            <v>249050</v>
          </cell>
          <cell r="B532" t="str">
            <v>Aportes al ICBF Y SENA</v>
          </cell>
          <cell r="C532">
            <v>-28217800</v>
          </cell>
          <cell r="D532">
            <v>28217800</v>
          </cell>
          <cell r="E532">
            <v>24524300</v>
          </cell>
          <cell r="F532">
            <v>-24524300</v>
          </cell>
        </row>
        <row r="533">
          <cell r="A533">
            <v>24905001</v>
          </cell>
          <cell r="B533" t="str">
            <v>Aportes al ICBF Y SENA</v>
          </cell>
          <cell r="C533">
            <v>-28217800</v>
          </cell>
          <cell r="D533">
            <v>28217800</v>
          </cell>
          <cell r="E533">
            <v>24524300</v>
          </cell>
          <cell r="F533">
            <v>-24524300</v>
          </cell>
        </row>
        <row r="534">
          <cell r="A534">
            <v>2490500101</v>
          </cell>
          <cell r="B534" t="str">
            <v>Aportes al ICBF Y SENA</v>
          </cell>
          <cell r="C534">
            <v>-28217800</v>
          </cell>
          <cell r="D534">
            <v>28217800</v>
          </cell>
          <cell r="E534">
            <v>24524300</v>
          </cell>
          <cell r="F534">
            <v>-24524300</v>
          </cell>
        </row>
        <row r="535">
          <cell r="A535">
            <v>249051</v>
          </cell>
          <cell r="B535" t="str">
            <v>SERVICIOS PUBLICOS</v>
          </cell>
          <cell r="C535">
            <v>0</v>
          </cell>
          <cell r="D535">
            <v>22890686.460000001</v>
          </cell>
          <cell r="E535">
            <v>22890686.460000001</v>
          </cell>
          <cell r="F535">
            <v>0</v>
          </cell>
        </row>
        <row r="536">
          <cell r="A536">
            <v>24905101</v>
          </cell>
          <cell r="B536" t="str">
            <v>SERVICIOS PUBLICOS</v>
          </cell>
          <cell r="C536">
            <v>0</v>
          </cell>
          <cell r="D536">
            <v>22890686.460000001</v>
          </cell>
          <cell r="E536">
            <v>22890686.460000001</v>
          </cell>
          <cell r="F536">
            <v>0</v>
          </cell>
        </row>
        <row r="537">
          <cell r="A537">
            <v>2490510101</v>
          </cell>
          <cell r="B537" t="str">
            <v>Servicios Publicos</v>
          </cell>
          <cell r="C537">
            <v>0</v>
          </cell>
          <cell r="D537">
            <v>22890686.460000001</v>
          </cell>
          <cell r="E537">
            <v>22890686.460000001</v>
          </cell>
          <cell r="F537">
            <v>0</v>
          </cell>
        </row>
        <row r="538">
          <cell r="A538">
            <v>249053</v>
          </cell>
          <cell r="B538" t="str">
            <v>COMISIONES</v>
          </cell>
          <cell r="C538">
            <v>0</v>
          </cell>
          <cell r="D538">
            <v>0</v>
          </cell>
          <cell r="E538">
            <v>0</v>
          </cell>
          <cell r="F538">
            <v>0</v>
          </cell>
        </row>
        <row r="539">
          <cell r="A539">
            <v>24905301</v>
          </cell>
          <cell r="B539" t="str">
            <v>COMISIONES</v>
          </cell>
          <cell r="C539">
            <v>0</v>
          </cell>
          <cell r="D539">
            <v>0</v>
          </cell>
          <cell r="E539">
            <v>0</v>
          </cell>
          <cell r="F539">
            <v>0</v>
          </cell>
        </row>
        <row r="540">
          <cell r="A540">
            <v>2490530101</v>
          </cell>
          <cell r="B540" t="str">
            <v>Comisiones</v>
          </cell>
          <cell r="C540">
            <v>0</v>
          </cell>
          <cell r="D540">
            <v>0</v>
          </cell>
          <cell r="E540">
            <v>0</v>
          </cell>
          <cell r="F540">
            <v>0</v>
          </cell>
        </row>
        <row r="541">
          <cell r="A541">
            <v>249054</v>
          </cell>
          <cell r="B541" t="str">
            <v>HONORARIOS</v>
          </cell>
          <cell r="C541">
            <v>-8332393</v>
          </cell>
          <cell r="D541">
            <v>616586266.88999999</v>
          </cell>
          <cell r="E541">
            <v>614705697.88999999</v>
          </cell>
          <cell r="F541">
            <v>-6451824</v>
          </cell>
        </row>
        <row r="542">
          <cell r="A542">
            <v>24905401</v>
          </cell>
          <cell r="B542" t="str">
            <v>HONORARIOS</v>
          </cell>
          <cell r="C542">
            <v>-8332393</v>
          </cell>
          <cell r="D542">
            <v>616586266.88999999</v>
          </cell>
          <cell r="E542">
            <v>614705697.88999999</v>
          </cell>
          <cell r="F542">
            <v>-6451824</v>
          </cell>
        </row>
        <row r="543">
          <cell r="A543">
            <v>2490540101</v>
          </cell>
          <cell r="B543" t="str">
            <v>Honorarios</v>
          </cell>
          <cell r="C543">
            <v>-8332393</v>
          </cell>
          <cell r="D543">
            <v>616586266.88999999</v>
          </cell>
          <cell r="E543">
            <v>614705697.88999999</v>
          </cell>
          <cell r="F543">
            <v>-6451824</v>
          </cell>
        </row>
        <row r="544">
          <cell r="A544">
            <v>249058</v>
          </cell>
          <cell r="B544" t="str">
            <v>ARRENDAMIENTO OPERATIVO</v>
          </cell>
          <cell r="C544">
            <v>0</v>
          </cell>
          <cell r="D544">
            <v>136403169.56999999</v>
          </cell>
          <cell r="E544">
            <v>136403169.56999999</v>
          </cell>
          <cell r="F544">
            <v>0</v>
          </cell>
        </row>
        <row r="545">
          <cell r="A545">
            <v>24905801</v>
          </cell>
          <cell r="B545" t="str">
            <v>ARRENDAMIENTO OPERATIVO</v>
          </cell>
          <cell r="C545">
            <v>0</v>
          </cell>
          <cell r="D545">
            <v>136403169.56999999</v>
          </cell>
          <cell r="E545">
            <v>136403169.56999999</v>
          </cell>
          <cell r="F545">
            <v>0</v>
          </cell>
        </row>
        <row r="546">
          <cell r="A546">
            <v>2490580101</v>
          </cell>
          <cell r="B546" t="str">
            <v>Arrendamiento Operativo</v>
          </cell>
          <cell r="C546">
            <v>0</v>
          </cell>
          <cell r="D546">
            <v>136403169.56999999</v>
          </cell>
          <cell r="E546">
            <v>136403169.56999999</v>
          </cell>
          <cell r="F546">
            <v>0</v>
          </cell>
        </row>
        <row r="547">
          <cell r="A547">
            <v>249090</v>
          </cell>
          <cell r="B547" t="str">
            <v>OTRAS CUENTAS POR PAGAR</v>
          </cell>
          <cell r="C547">
            <v>-1114295</v>
          </cell>
          <cell r="D547">
            <v>56301727</v>
          </cell>
          <cell r="E547">
            <v>55205432</v>
          </cell>
          <cell r="F547">
            <v>-18000</v>
          </cell>
        </row>
        <row r="548">
          <cell r="A548">
            <v>24909001</v>
          </cell>
          <cell r="B548" t="str">
            <v>OTRAS CUENTAS POR PAGAR</v>
          </cell>
          <cell r="C548">
            <v>-1114295</v>
          </cell>
          <cell r="D548">
            <v>56301727</v>
          </cell>
          <cell r="E548">
            <v>55205432</v>
          </cell>
          <cell r="F548">
            <v>-18000</v>
          </cell>
        </row>
        <row r="549">
          <cell r="A549">
            <v>2490900101</v>
          </cell>
          <cell r="B549" t="str">
            <v>Otras cuentas por pagar</v>
          </cell>
          <cell r="C549">
            <v>-1114295</v>
          </cell>
          <cell r="D549">
            <v>56301727</v>
          </cell>
          <cell r="E549">
            <v>55205432</v>
          </cell>
          <cell r="F549">
            <v>-18000</v>
          </cell>
        </row>
        <row r="550">
          <cell r="A550">
            <v>25</v>
          </cell>
          <cell r="B550" t="str">
            <v>BENEFICIOS A LOS EMPLEADOS</v>
          </cell>
          <cell r="C550">
            <v>-1265243606</v>
          </cell>
          <cell r="D550">
            <v>716684093</v>
          </cell>
          <cell r="E550">
            <v>748146508</v>
          </cell>
          <cell r="F550">
            <v>-1296706021</v>
          </cell>
        </row>
        <row r="551">
          <cell r="A551">
            <v>2511</v>
          </cell>
          <cell r="B551" t="str">
            <v>BENEFICIOS A LOS EMPLADOS A CORTO PLAZO</v>
          </cell>
          <cell r="C551">
            <v>-1265243606</v>
          </cell>
          <cell r="D551">
            <v>716684093</v>
          </cell>
          <cell r="E551">
            <v>748146508</v>
          </cell>
          <cell r="F551">
            <v>-1296706021</v>
          </cell>
        </row>
        <row r="552">
          <cell r="A552">
            <v>251101</v>
          </cell>
          <cell r="B552" t="str">
            <v>NOMINA POR PAGAR</v>
          </cell>
          <cell r="C552">
            <v>0</v>
          </cell>
          <cell r="D552">
            <v>311812594</v>
          </cell>
          <cell r="E552">
            <v>311812594</v>
          </cell>
          <cell r="F552">
            <v>0</v>
          </cell>
        </row>
        <row r="553">
          <cell r="A553">
            <v>25110101</v>
          </cell>
          <cell r="B553" t="str">
            <v>SALARIO DEL PERSONAL DE PLANTA</v>
          </cell>
          <cell r="C553">
            <v>0</v>
          </cell>
          <cell r="D553">
            <v>311812594</v>
          </cell>
          <cell r="E553">
            <v>311812594</v>
          </cell>
          <cell r="F553">
            <v>0</v>
          </cell>
        </row>
        <row r="554">
          <cell r="A554">
            <v>2511010101</v>
          </cell>
          <cell r="B554" t="str">
            <v>Salario del personal de planta</v>
          </cell>
          <cell r="C554">
            <v>0</v>
          </cell>
          <cell r="D554">
            <v>311812594</v>
          </cell>
          <cell r="E554">
            <v>311812594</v>
          </cell>
          <cell r="F554">
            <v>0</v>
          </cell>
        </row>
        <row r="555">
          <cell r="A555">
            <v>251102</v>
          </cell>
          <cell r="B555" t="str">
            <v>CESANTIAS</v>
          </cell>
          <cell r="C555">
            <v>-48604237</v>
          </cell>
          <cell r="D555">
            <v>48604237</v>
          </cell>
          <cell r="E555">
            <v>40141513</v>
          </cell>
          <cell r="F555">
            <v>-40141513</v>
          </cell>
        </row>
        <row r="556">
          <cell r="A556">
            <v>25110201</v>
          </cell>
          <cell r="B556" t="str">
            <v>CESANTIAS</v>
          </cell>
          <cell r="C556">
            <v>-48604237</v>
          </cell>
          <cell r="D556">
            <v>48604237</v>
          </cell>
          <cell r="E556">
            <v>40141513</v>
          </cell>
          <cell r="F556">
            <v>-40141513</v>
          </cell>
        </row>
        <row r="557">
          <cell r="A557">
            <v>2511020101</v>
          </cell>
          <cell r="B557" t="str">
            <v>Cesantias</v>
          </cell>
          <cell r="C557">
            <v>-48604237</v>
          </cell>
          <cell r="D557">
            <v>48604237</v>
          </cell>
          <cell r="E557">
            <v>40141513</v>
          </cell>
          <cell r="F557">
            <v>-40141513</v>
          </cell>
        </row>
        <row r="558">
          <cell r="A558">
            <v>251104</v>
          </cell>
          <cell r="B558" t="str">
            <v>VACACIONES</v>
          </cell>
          <cell r="C558">
            <v>-339668910</v>
          </cell>
          <cell r="D558">
            <v>38046194</v>
          </cell>
          <cell r="E558">
            <v>50029640</v>
          </cell>
          <cell r="F558">
            <v>-351652356</v>
          </cell>
        </row>
        <row r="559">
          <cell r="A559">
            <v>25110401</v>
          </cell>
          <cell r="B559" t="str">
            <v>VACACIONES</v>
          </cell>
          <cell r="C559">
            <v>-339668910</v>
          </cell>
          <cell r="D559">
            <v>38046194</v>
          </cell>
          <cell r="E559">
            <v>50029640</v>
          </cell>
          <cell r="F559">
            <v>-351652356</v>
          </cell>
        </row>
        <row r="560">
          <cell r="A560">
            <v>2511040101</v>
          </cell>
          <cell r="B560" t="str">
            <v>Vacaciones</v>
          </cell>
          <cell r="C560">
            <v>-339668910</v>
          </cell>
          <cell r="D560">
            <v>38046194</v>
          </cell>
          <cell r="E560">
            <v>50029640</v>
          </cell>
          <cell r="F560">
            <v>-351652356</v>
          </cell>
        </row>
        <row r="561">
          <cell r="A561">
            <v>251105</v>
          </cell>
          <cell r="B561" t="str">
            <v>PRIMA DE VACACIONES</v>
          </cell>
          <cell r="C561">
            <v>-250826312</v>
          </cell>
          <cell r="D561">
            <v>25489612</v>
          </cell>
          <cell r="E561">
            <v>38229016</v>
          </cell>
          <cell r="F561">
            <v>-263565716</v>
          </cell>
        </row>
        <row r="562">
          <cell r="A562">
            <v>25110501</v>
          </cell>
          <cell r="B562" t="str">
            <v>PRIMA DE VACACIONES</v>
          </cell>
          <cell r="C562">
            <v>-250826312</v>
          </cell>
          <cell r="D562">
            <v>25489612</v>
          </cell>
          <cell r="E562">
            <v>38229016</v>
          </cell>
          <cell r="F562">
            <v>-263565716</v>
          </cell>
        </row>
        <row r="563">
          <cell r="A563">
            <v>2511050101</v>
          </cell>
          <cell r="B563" t="str">
            <v>Prima de Vacaciones</v>
          </cell>
          <cell r="C563">
            <v>-250826312</v>
          </cell>
          <cell r="D563">
            <v>25489612</v>
          </cell>
          <cell r="E563">
            <v>38229016</v>
          </cell>
          <cell r="F563">
            <v>-263565716</v>
          </cell>
        </row>
        <row r="564">
          <cell r="A564">
            <v>251106</v>
          </cell>
          <cell r="B564" t="str">
            <v>PRIMA DE SERVICIOS</v>
          </cell>
          <cell r="C564">
            <v>-38993225</v>
          </cell>
          <cell r="D564">
            <v>2554240</v>
          </cell>
          <cell r="E564">
            <v>20724380</v>
          </cell>
          <cell r="F564">
            <v>-57163365</v>
          </cell>
        </row>
        <row r="565">
          <cell r="A565">
            <v>25110601</v>
          </cell>
          <cell r="B565" t="str">
            <v>PRIMA DE SERVICIOS</v>
          </cell>
          <cell r="C565">
            <v>-38993225</v>
          </cell>
          <cell r="D565">
            <v>2554240</v>
          </cell>
          <cell r="E565">
            <v>20724380</v>
          </cell>
          <cell r="F565">
            <v>-57163365</v>
          </cell>
        </row>
        <row r="566">
          <cell r="A566">
            <v>2511060101</v>
          </cell>
          <cell r="B566" t="str">
            <v>Prima de servicios</v>
          </cell>
          <cell r="C566">
            <v>-38993225</v>
          </cell>
          <cell r="D566">
            <v>2554240</v>
          </cell>
          <cell r="E566">
            <v>20724380</v>
          </cell>
          <cell r="F566">
            <v>-57163365</v>
          </cell>
        </row>
        <row r="567">
          <cell r="A567">
            <v>251107</v>
          </cell>
          <cell r="B567" t="str">
            <v>PRIMA DE NAVIDAD</v>
          </cell>
          <cell r="C567">
            <v>-314707959</v>
          </cell>
          <cell r="D567">
            <v>13746292</v>
          </cell>
          <cell r="E567">
            <v>43971855</v>
          </cell>
          <cell r="F567">
            <v>-344933522</v>
          </cell>
        </row>
        <row r="568">
          <cell r="A568">
            <v>25110701</v>
          </cell>
          <cell r="B568" t="str">
            <v>PRIMA DE NAVIDAD</v>
          </cell>
          <cell r="C568">
            <v>-314707959</v>
          </cell>
          <cell r="D568">
            <v>13746292</v>
          </cell>
          <cell r="E568">
            <v>43971855</v>
          </cell>
          <cell r="F568">
            <v>-344933522</v>
          </cell>
        </row>
        <row r="569">
          <cell r="A569">
            <v>2511070101</v>
          </cell>
          <cell r="B569" t="str">
            <v>Prima de Navidad</v>
          </cell>
          <cell r="C569">
            <v>-314707959</v>
          </cell>
          <cell r="D569">
            <v>13746292</v>
          </cell>
          <cell r="E569">
            <v>43971855</v>
          </cell>
          <cell r="F569">
            <v>-344933522</v>
          </cell>
        </row>
        <row r="570">
          <cell r="A570">
            <v>251108</v>
          </cell>
          <cell r="B570" t="str">
            <v>LICENCIAS</v>
          </cell>
          <cell r="C570">
            <v>0</v>
          </cell>
          <cell r="D570">
            <v>4664487</v>
          </cell>
          <cell r="E570">
            <v>4664487</v>
          </cell>
          <cell r="F570">
            <v>0</v>
          </cell>
        </row>
        <row r="571">
          <cell r="A571">
            <v>25110801</v>
          </cell>
          <cell r="B571" t="str">
            <v>LICENCIAS</v>
          </cell>
          <cell r="C571">
            <v>0</v>
          </cell>
          <cell r="D571">
            <v>4664487</v>
          </cell>
          <cell r="E571">
            <v>4664487</v>
          </cell>
          <cell r="F571">
            <v>0</v>
          </cell>
        </row>
        <row r="572">
          <cell r="A572">
            <v>2511080101</v>
          </cell>
          <cell r="B572" t="str">
            <v>Licencias de Maternidad</v>
          </cell>
          <cell r="C572">
            <v>0</v>
          </cell>
          <cell r="D572">
            <v>4664487</v>
          </cell>
          <cell r="E572">
            <v>4664487</v>
          </cell>
          <cell r="F572">
            <v>0</v>
          </cell>
        </row>
        <row r="573">
          <cell r="A573">
            <v>2511080102</v>
          </cell>
          <cell r="B573" t="str">
            <v>Incapacidades Enfermedad General</v>
          </cell>
          <cell r="C573">
            <v>0</v>
          </cell>
          <cell r="D573">
            <v>0</v>
          </cell>
          <cell r="E573">
            <v>0</v>
          </cell>
          <cell r="F573">
            <v>0</v>
          </cell>
        </row>
        <row r="574">
          <cell r="A574">
            <v>2511080103</v>
          </cell>
          <cell r="B574" t="str">
            <v>Licencia de Paternidad</v>
          </cell>
          <cell r="C574">
            <v>0</v>
          </cell>
          <cell r="D574">
            <v>0</v>
          </cell>
          <cell r="E574">
            <v>0</v>
          </cell>
          <cell r="F574">
            <v>0</v>
          </cell>
        </row>
        <row r="575">
          <cell r="A575">
            <v>2511080104</v>
          </cell>
          <cell r="B575" t="str">
            <v>Incapacidades por Accidente de trabajo</v>
          </cell>
          <cell r="C575">
            <v>0</v>
          </cell>
          <cell r="D575">
            <v>0</v>
          </cell>
          <cell r="E575">
            <v>0</v>
          </cell>
          <cell r="F575">
            <v>0</v>
          </cell>
        </row>
        <row r="576">
          <cell r="A576">
            <v>251109</v>
          </cell>
          <cell r="B576" t="str">
            <v>BONIFICACIONES</v>
          </cell>
          <cell r="C576">
            <v>-123401981</v>
          </cell>
          <cell r="D576">
            <v>59591700</v>
          </cell>
          <cell r="E576">
            <v>46157346</v>
          </cell>
          <cell r="F576">
            <v>-109967627</v>
          </cell>
        </row>
        <row r="577">
          <cell r="A577">
            <v>25110901</v>
          </cell>
          <cell r="B577" t="str">
            <v>BONIFICACIONES</v>
          </cell>
          <cell r="C577">
            <v>-123401981</v>
          </cell>
          <cell r="D577">
            <v>59591700</v>
          </cell>
          <cell r="E577">
            <v>46157346</v>
          </cell>
          <cell r="F577">
            <v>-109967627</v>
          </cell>
        </row>
        <row r="578">
          <cell r="A578">
            <v>2511090101</v>
          </cell>
          <cell r="B578" t="str">
            <v>Bonificación por servicios prestados</v>
          </cell>
          <cell r="C578">
            <v>-91926431</v>
          </cell>
          <cell r="D578">
            <v>56736088</v>
          </cell>
          <cell r="E578">
            <v>41545314</v>
          </cell>
          <cell r="F578">
            <v>-76735657</v>
          </cell>
        </row>
        <row r="579">
          <cell r="A579">
            <v>2511090102</v>
          </cell>
          <cell r="B579" t="str">
            <v>Bonificación Especial de Recreacion</v>
          </cell>
          <cell r="C579">
            <v>-31475550</v>
          </cell>
          <cell r="D579">
            <v>2855612</v>
          </cell>
          <cell r="E579">
            <v>4612032</v>
          </cell>
          <cell r="F579">
            <v>-33231970</v>
          </cell>
        </row>
        <row r="580">
          <cell r="A580">
            <v>251111</v>
          </cell>
          <cell r="B580" t="str">
            <v>APORTES A RIESGOS LABORALES</v>
          </cell>
          <cell r="C580">
            <v>-10573400</v>
          </cell>
          <cell r="D580">
            <v>10573400</v>
          </cell>
          <cell r="E580">
            <v>9167900</v>
          </cell>
          <cell r="F580">
            <v>-9167900</v>
          </cell>
        </row>
        <row r="581">
          <cell r="A581">
            <v>25111101</v>
          </cell>
          <cell r="B581" t="str">
            <v>RIESGOS PROFESIONALES</v>
          </cell>
          <cell r="C581">
            <v>-10573400</v>
          </cell>
          <cell r="D581">
            <v>10573400</v>
          </cell>
          <cell r="E581">
            <v>9167900</v>
          </cell>
          <cell r="F581">
            <v>-9167900</v>
          </cell>
        </row>
        <row r="582">
          <cell r="A582">
            <v>2511110101</v>
          </cell>
          <cell r="B582" t="str">
            <v>Riesgos profesionales</v>
          </cell>
          <cell r="C582">
            <v>-10573400</v>
          </cell>
          <cell r="D582">
            <v>10573400</v>
          </cell>
          <cell r="E582">
            <v>9167900</v>
          </cell>
          <cell r="F582">
            <v>-9167900</v>
          </cell>
        </row>
        <row r="583">
          <cell r="A583">
            <v>251122</v>
          </cell>
          <cell r="B583" t="str">
            <v>APORTES A FONDOS PENSIONALES - EMPLEADOR</v>
          </cell>
          <cell r="C583">
            <v>-67841141</v>
          </cell>
          <cell r="D583">
            <v>67841141</v>
          </cell>
          <cell r="E583">
            <v>58826961</v>
          </cell>
          <cell r="F583">
            <v>-58826961</v>
          </cell>
        </row>
        <row r="584">
          <cell r="A584">
            <v>25112201</v>
          </cell>
          <cell r="B584" t="str">
            <v>APORTES A FONDOS PENSIONALES - EMPLEADOR</v>
          </cell>
          <cell r="C584">
            <v>-67841141</v>
          </cell>
          <cell r="D584">
            <v>67841141</v>
          </cell>
          <cell r="E584">
            <v>58826961</v>
          </cell>
          <cell r="F584">
            <v>-58826961</v>
          </cell>
        </row>
        <row r="585">
          <cell r="A585">
            <v>2511220102</v>
          </cell>
          <cell r="B585" t="str">
            <v>Pensiones Colpensiones</v>
          </cell>
          <cell r="C585">
            <v>-49346071</v>
          </cell>
          <cell r="D585">
            <v>49346071</v>
          </cell>
          <cell r="E585">
            <v>43768348</v>
          </cell>
          <cell r="F585">
            <v>-43768348</v>
          </cell>
        </row>
        <row r="586">
          <cell r="A586">
            <v>2511220104</v>
          </cell>
          <cell r="B586" t="str">
            <v>Pensiones Porvenir</v>
          </cell>
          <cell r="C586">
            <v>-13113604</v>
          </cell>
          <cell r="D586">
            <v>13113604</v>
          </cell>
          <cell r="E586">
            <v>10231501</v>
          </cell>
          <cell r="F586">
            <v>-10231501</v>
          </cell>
        </row>
        <row r="587">
          <cell r="A587">
            <v>2511220105</v>
          </cell>
          <cell r="B587" t="str">
            <v>Pensiones Colfondos</v>
          </cell>
          <cell r="C587">
            <v>-3583769</v>
          </cell>
          <cell r="D587">
            <v>3583769</v>
          </cell>
          <cell r="E587">
            <v>3320850</v>
          </cell>
          <cell r="F587">
            <v>-3320850</v>
          </cell>
        </row>
        <row r="588">
          <cell r="A588">
            <v>2511220106</v>
          </cell>
          <cell r="B588" t="str">
            <v>Pensiones Protección</v>
          </cell>
          <cell r="C588">
            <v>-1797697</v>
          </cell>
          <cell r="D588">
            <v>1797697</v>
          </cell>
          <cell r="E588">
            <v>1506262</v>
          </cell>
          <cell r="F588">
            <v>-1506262</v>
          </cell>
        </row>
        <row r="589">
          <cell r="A589">
            <v>251123</v>
          </cell>
          <cell r="B589" t="str">
            <v>APORTES A SEGURIDAD SOCIAL EN SALUD - EMPLEADOR</v>
          </cell>
          <cell r="C589">
            <v>-48055641</v>
          </cell>
          <cell r="D589">
            <v>48055641</v>
          </cell>
          <cell r="E589">
            <v>41671261</v>
          </cell>
          <cell r="F589">
            <v>-41671261</v>
          </cell>
        </row>
        <row r="590">
          <cell r="A590">
            <v>25112301</v>
          </cell>
          <cell r="B590" t="str">
            <v>APORTES A SEGURIDAD SOCIAL EN SALUD - EMPLEADOR</v>
          </cell>
          <cell r="C590">
            <v>-48055641</v>
          </cell>
          <cell r="D590">
            <v>48055641</v>
          </cell>
          <cell r="E590">
            <v>41671261</v>
          </cell>
          <cell r="F590">
            <v>-41671261</v>
          </cell>
        </row>
        <row r="591">
          <cell r="A591">
            <v>2511230103</v>
          </cell>
          <cell r="B591" t="str">
            <v>Salud Sanitas</v>
          </cell>
          <cell r="C591">
            <v>-32214725</v>
          </cell>
          <cell r="D591">
            <v>32214725</v>
          </cell>
          <cell r="E591">
            <v>27269908</v>
          </cell>
          <cell r="F591">
            <v>-27269908</v>
          </cell>
        </row>
        <row r="592">
          <cell r="A592">
            <v>2511230106</v>
          </cell>
          <cell r="B592" t="str">
            <v>Salud Famisanar</v>
          </cell>
          <cell r="C592">
            <v>-1655888</v>
          </cell>
          <cell r="D592">
            <v>1655888</v>
          </cell>
          <cell r="E592">
            <v>1582802</v>
          </cell>
          <cell r="F592">
            <v>-1582802</v>
          </cell>
        </row>
        <row r="593">
          <cell r="A593">
            <v>2511230108</v>
          </cell>
          <cell r="B593" t="str">
            <v>Salud Coomeva</v>
          </cell>
          <cell r="C593">
            <v>-1636504</v>
          </cell>
          <cell r="D593">
            <v>1636504</v>
          </cell>
          <cell r="E593">
            <v>1457257</v>
          </cell>
          <cell r="F593">
            <v>-1457257</v>
          </cell>
        </row>
        <row r="594">
          <cell r="A594">
            <v>2511230109</v>
          </cell>
          <cell r="B594" t="str">
            <v>Salud total</v>
          </cell>
          <cell r="C594">
            <v>-5251204</v>
          </cell>
          <cell r="D594">
            <v>5251204</v>
          </cell>
          <cell r="E594">
            <v>4725061</v>
          </cell>
          <cell r="F594">
            <v>-4725061</v>
          </cell>
        </row>
        <row r="595">
          <cell r="A595">
            <v>2511230111</v>
          </cell>
          <cell r="B595" t="str">
            <v>Salud NUEVA E.P.S. S.A.</v>
          </cell>
          <cell r="C595">
            <v>-5611475</v>
          </cell>
          <cell r="D595">
            <v>5611475</v>
          </cell>
          <cell r="E595">
            <v>5079437</v>
          </cell>
          <cell r="F595">
            <v>-5079437</v>
          </cell>
        </row>
        <row r="596">
          <cell r="A596">
            <v>2511230115</v>
          </cell>
          <cell r="B596" t="str">
            <v>MUTUAL SER EPS</v>
          </cell>
          <cell r="C596">
            <v>-469222</v>
          </cell>
          <cell r="D596">
            <v>469222</v>
          </cell>
          <cell r="E596">
            <v>381022</v>
          </cell>
          <cell r="F596">
            <v>-381022</v>
          </cell>
        </row>
        <row r="597">
          <cell r="A597">
            <v>2511230116</v>
          </cell>
          <cell r="B597" t="str">
            <v>Coperativa de Desarrollo Integral COOSALUD</v>
          </cell>
          <cell r="C597">
            <v>-912811</v>
          </cell>
          <cell r="D597">
            <v>912811</v>
          </cell>
          <cell r="E597">
            <v>895594</v>
          </cell>
          <cell r="F597">
            <v>-895594</v>
          </cell>
        </row>
        <row r="598">
          <cell r="A598">
            <v>2511230121</v>
          </cell>
          <cell r="B598" t="str">
            <v>CAJACOPI</v>
          </cell>
          <cell r="C598">
            <v>-303812</v>
          </cell>
          <cell r="D598">
            <v>303812</v>
          </cell>
          <cell r="E598">
            <v>280180</v>
          </cell>
          <cell r="F598">
            <v>-280180</v>
          </cell>
        </row>
        <row r="599">
          <cell r="A599">
            <v>2511230122</v>
          </cell>
          <cell r="B599" t="str">
            <v>COOSALUD ENTIDAD PROMOTORA DE SALUD  SA</v>
          </cell>
          <cell r="C599">
            <v>0</v>
          </cell>
          <cell r="D599">
            <v>0</v>
          </cell>
          <cell r="E599">
            <v>0</v>
          </cell>
          <cell r="F599">
            <v>0</v>
          </cell>
        </row>
        <row r="600">
          <cell r="A600">
            <v>251124</v>
          </cell>
          <cell r="B600" t="str">
            <v>APORTES A CAJA DE COMPENSACION FAMILIAR</v>
          </cell>
          <cell r="C600">
            <v>-22570800</v>
          </cell>
          <cell r="D600">
            <v>22570800</v>
          </cell>
          <cell r="E600">
            <v>19615800</v>
          </cell>
          <cell r="F600">
            <v>-19615800</v>
          </cell>
        </row>
        <row r="601">
          <cell r="A601">
            <v>25112401</v>
          </cell>
          <cell r="B601" t="str">
            <v>APORTES A CAJA DE COMPENSACION FAMILIAR</v>
          </cell>
          <cell r="C601">
            <v>-22570800</v>
          </cell>
          <cell r="D601">
            <v>22570800</v>
          </cell>
          <cell r="E601">
            <v>19615800</v>
          </cell>
          <cell r="F601">
            <v>-19615800</v>
          </cell>
        </row>
        <row r="602">
          <cell r="A602">
            <v>2511240101</v>
          </cell>
          <cell r="B602" t="str">
            <v>CAJAMAG</v>
          </cell>
          <cell r="C602">
            <v>-22570800</v>
          </cell>
          <cell r="D602">
            <v>22570800</v>
          </cell>
          <cell r="E602">
            <v>19615800</v>
          </cell>
          <cell r="F602">
            <v>-19615800</v>
          </cell>
        </row>
        <row r="603">
          <cell r="A603">
            <v>251190</v>
          </cell>
          <cell r="B603" t="str">
            <v>OTROS BENEFICIOS A LOS EMPLADOS A CORTO PLAZO</v>
          </cell>
          <cell r="C603">
            <v>0</v>
          </cell>
          <cell r="D603">
            <v>63133755</v>
          </cell>
          <cell r="E603">
            <v>63133755</v>
          </cell>
          <cell r="F603">
            <v>0</v>
          </cell>
        </row>
        <row r="604">
          <cell r="A604">
            <v>25119001</v>
          </cell>
          <cell r="B604" t="str">
            <v>OTROS BENEFICIOS A LOS EMPLADOS A CORTO PLAZO</v>
          </cell>
          <cell r="C604">
            <v>0</v>
          </cell>
          <cell r="D604">
            <v>63133755</v>
          </cell>
          <cell r="E604">
            <v>63133755</v>
          </cell>
          <cell r="F604">
            <v>0</v>
          </cell>
        </row>
        <row r="605">
          <cell r="A605">
            <v>2511900101</v>
          </cell>
          <cell r="B605" t="str">
            <v>Otros beneficios a los empleados a corto plazo</v>
          </cell>
          <cell r="C605">
            <v>0</v>
          </cell>
          <cell r="D605">
            <v>47092290</v>
          </cell>
          <cell r="E605">
            <v>47092290</v>
          </cell>
          <cell r="F605">
            <v>0</v>
          </cell>
        </row>
        <row r="606">
          <cell r="A606">
            <v>2511900102</v>
          </cell>
          <cell r="B606" t="str">
            <v>Indemnizacion de Vacaciones</v>
          </cell>
          <cell r="C606">
            <v>0</v>
          </cell>
          <cell r="D606">
            <v>16041465</v>
          </cell>
          <cell r="E606">
            <v>16041465</v>
          </cell>
          <cell r="F606">
            <v>0</v>
          </cell>
        </row>
        <row r="607">
          <cell r="A607">
            <v>27</v>
          </cell>
          <cell r="B607" t="str">
            <v>PROVISIONES</v>
          </cell>
          <cell r="C607">
            <v>-608120572</v>
          </cell>
          <cell r="D607">
            <v>0</v>
          </cell>
          <cell r="E607">
            <v>0</v>
          </cell>
          <cell r="F607">
            <v>-608120572</v>
          </cell>
        </row>
        <row r="608">
          <cell r="A608">
            <v>2701</v>
          </cell>
          <cell r="B608" t="str">
            <v>LITIGIOS Y DEMANDAS</v>
          </cell>
          <cell r="C608">
            <v>-608120572</v>
          </cell>
          <cell r="D608">
            <v>0</v>
          </cell>
          <cell r="E608">
            <v>0</v>
          </cell>
          <cell r="F608">
            <v>-608120572</v>
          </cell>
        </row>
        <row r="609">
          <cell r="A609">
            <v>270103</v>
          </cell>
          <cell r="B609" t="str">
            <v>ADMINISTRATIVAS</v>
          </cell>
          <cell r="C609">
            <v>-608120572</v>
          </cell>
          <cell r="D609">
            <v>0</v>
          </cell>
          <cell r="E609">
            <v>0</v>
          </cell>
          <cell r="F609">
            <v>-608120572</v>
          </cell>
        </row>
        <row r="610">
          <cell r="A610">
            <v>27010301</v>
          </cell>
          <cell r="B610" t="str">
            <v>ADMINISTRATIVAS</v>
          </cell>
          <cell r="C610">
            <v>-608120572</v>
          </cell>
          <cell r="D610">
            <v>0</v>
          </cell>
          <cell r="E610">
            <v>0</v>
          </cell>
          <cell r="F610">
            <v>-608120572</v>
          </cell>
        </row>
        <row r="611">
          <cell r="A611">
            <v>2701030101</v>
          </cell>
          <cell r="B611" t="str">
            <v>Administrativas</v>
          </cell>
          <cell r="C611">
            <v>-608120572</v>
          </cell>
          <cell r="D611">
            <v>0</v>
          </cell>
          <cell r="E611">
            <v>0</v>
          </cell>
          <cell r="F611">
            <v>-608120572</v>
          </cell>
        </row>
        <row r="612">
          <cell r="A612">
            <v>29</v>
          </cell>
          <cell r="B612" t="str">
            <v>OTROS PASIVOS</v>
          </cell>
          <cell r="C612">
            <v>-2532062210.5</v>
          </cell>
          <cell r="D612">
            <v>2293551636.8699999</v>
          </cell>
          <cell r="E612">
            <v>1938705130.27</v>
          </cell>
          <cell r="F612">
            <v>-2177215703.9000001</v>
          </cell>
        </row>
        <row r="613">
          <cell r="A613">
            <v>2902</v>
          </cell>
          <cell r="B613" t="str">
            <v>RECURSOS RECIBIDOS EN ADMINISTRACION</v>
          </cell>
          <cell r="C613">
            <v>-2532062210.5</v>
          </cell>
          <cell r="D613">
            <v>2293551636.8699999</v>
          </cell>
          <cell r="E613">
            <v>1938705130.27</v>
          </cell>
          <cell r="F613">
            <v>-2177215703.9000001</v>
          </cell>
        </row>
        <row r="614">
          <cell r="A614">
            <v>290201</v>
          </cell>
          <cell r="B614" t="str">
            <v>En Administración</v>
          </cell>
          <cell r="C614">
            <v>-2532062210.5</v>
          </cell>
          <cell r="D614">
            <v>2293551636.8699999</v>
          </cell>
          <cell r="E614">
            <v>1938705130.27</v>
          </cell>
          <cell r="F614">
            <v>-2177215703.9000001</v>
          </cell>
        </row>
        <row r="615">
          <cell r="A615">
            <v>29020106</v>
          </cell>
          <cell r="B615" t="str">
            <v>CONVENIO INVIAS</v>
          </cell>
          <cell r="C615">
            <v>-2501120721.7199998</v>
          </cell>
          <cell r="D615">
            <v>355272738.94</v>
          </cell>
          <cell r="E615">
            <v>424851.09</v>
          </cell>
          <cell r="F615">
            <v>-2146272833.8699999</v>
          </cell>
        </row>
        <row r="616">
          <cell r="A616">
            <v>2902010601</v>
          </cell>
          <cell r="B616" t="str">
            <v>Convenio INVIAS</v>
          </cell>
          <cell r="C616">
            <v>0</v>
          </cell>
          <cell r="D616">
            <v>0</v>
          </cell>
          <cell r="E616">
            <v>0</v>
          </cell>
          <cell r="F616">
            <v>0</v>
          </cell>
        </row>
        <row r="617">
          <cell r="A617">
            <v>2902010602</v>
          </cell>
          <cell r="B617" t="str">
            <v>INTERESES CTA 844000331 CV.INVIAS</v>
          </cell>
          <cell r="C617">
            <v>0</v>
          </cell>
          <cell r="D617">
            <v>0</v>
          </cell>
          <cell r="E617">
            <v>0</v>
          </cell>
          <cell r="F617">
            <v>0</v>
          </cell>
        </row>
        <row r="618">
          <cell r="A618">
            <v>2902010603</v>
          </cell>
          <cell r="B618" t="str">
            <v>INTERESES CTA 870931110 INVIAS CONV.01221</v>
          </cell>
          <cell r="C618">
            <v>0</v>
          </cell>
          <cell r="D618">
            <v>0</v>
          </cell>
          <cell r="E618">
            <v>0</v>
          </cell>
          <cell r="F618">
            <v>0</v>
          </cell>
        </row>
        <row r="619">
          <cell r="A619">
            <v>2902010604</v>
          </cell>
          <cell r="B619" t="str">
            <v>INTERESES CTA 117169998715 INVIAS CONV.1271</v>
          </cell>
          <cell r="C619">
            <v>0</v>
          </cell>
          <cell r="D619">
            <v>0</v>
          </cell>
          <cell r="E619">
            <v>0</v>
          </cell>
          <cell r="F619">
            <v>0</v>
          </cell>
        </row>
        <row r="620">
          <cell r="A620">
            <v>2902010605</v>
          </cell>
          <cell r="B620" t="str">
            <v>Convenio INVIAS 1271</v>
          </cell>
          <cell r="C620">
            <v>0</v>
          </cell>
          <cell r="D620">
            <v>0</v>
          </cell>
          <cell r="E620">
            <v>0</v>
          </cell>
          <cell r="F620">
            <v>0</v>
          </cell>
        </row>
        <row r="621">
          <cell r="A621">
            <v>2902010606</v>
          </cell>
          <cell r="B621" t="str">
            <v>Convenio INVIAS 776</v>
          </cell>
          <cell r="C621">
            <v>-2500000000</v>
          </cell>
          <cell r="D621">
            <v>355272738.94</v>
          </cell>
          <cell r="E621">
            <v>0</v>
          </cell>
          <cell r="F621">
            <v>-2144727261.0599999</v>
          </cell>
        </row>
        <row r="622">
          <cell r="A622">
            <v>2902010607</v>
          </cell>
          <cell r="B622" t="str">
            <v>INTERESES CTA 870941747 INVIAS CONV.776</v>
          </cell>
          <cell r="C622">
            <v>-1120721.72</v>
          </cell>
          <cell r="D622">
            <v>0</v>
          </cell>
          <cell r="E622">
            <v>424851.09</v>
          </cell>
          <cell r="F622">
            <v>-1545572.81</v>
          </cell>
        </row>
        <row r="623">
          <cell r="A623">
            <v>29020107</v>
          </cell>
          <cell r="B623" t="str">
            <v>CONVENIO ADR antes INCODER</v>
          </cell>
          <cell r="C623">
            <v>-30941488.579999998</v>
          </cell>
          <cell r="D623">
            <v>0</v>
          </cell>
          <cell r="E623">
            <v>1381.45</v>
          </cell>
          <cell r="F623">
            <v>-30942870.030000001</v>
          </cell>
        </row>
        <row r="624">
          <cell r="A624">
            <v>2902010701</v>
          </cell>
          <cell r="B624" t="str">
            <v>Convenio ADR antes INCODER</v>
          </cell>
          <cell r="C624">
            <v>-25406244</v>
          </cell>
          <cell r="D624">
            <v>0</v>
          </cell>
          <cell r="E624">
            <v>0</v>
          </cell>
          <cell r="F624">
            <v>-25406244</v>
          </cell>
        </row>
        <row r="625">
          <cell r="A625">
            <v>2902010702</v>
          </cell>
          <cell r="B625" t="str">
            <v>Intereses convenio ADR antes INCODER</v>
          </cell>
          <cell r="C625">
            <v>0</v>
          </cell>
          <cell r="D625">
            <v>0</v>
          </cell>
          <cell r="E625">
            <v>0</v>
          </cell>
          <cell r="F625">
            <v>0</v>
          </cell>
        </row>
        <row r="626">
          <cell r="A626">
            <v>2902010703</v>
          </cell>
          <cell r="B626" t="str">
            <v>INT CTA 117100072075 CONV ADR 769</v>
          </cell>
          <cell r="C626">
            <v>-1059.2</v>
          </cell>
          <cell r="D626">
            <v>0</v>
          </cell>
          <cell r="E626">
            <v>1093.18</v>
          </cell>
          <cell r="F626">
            <v>-2152.38</v>
          </cell>
        </row>
        <row r="627">
          <cell r="A627">
            <v>2902010704</v>
          </cell>
          <cell r="B627" t="str">
            <v>Convenio ADR -769</v>
          </cell>
          <cell r="C627">
            <v>-2425775.7000000002</v>
          </cell>
          <cell r="D627">
            <v>0</v>
          </cell>
          <cell r="E627">
            <v>0</v>
          </cell>
          <cell r="F627">
            <v>-2425775.7000000002</v>
          </cell>
        </row>
        <row r="628">
          <cell r="A628">
            <v>2902010705</v>
          </cell>
          <cell r="B628" t="str">
            <v>INT CTA 117100073578 CONV ADR 517</v>
          </cell>
          <cell r="C628">
            <v>-278.18</v>
          </cell>
          <cell r="D628">
            <v>0</v>
          </cell>
          <cell r="E628">
            <v>288.27</v>
          </cell>
          <cell r="F628">
            <v>-566.45000000000005</v>
          </cell>
        </row>
        <row r="629">
          <cell r="A629">
            <v>2902010706</v>
          </cell>
          <cell r="B629" t="str">
            <v>Convenio ADR -517</v>
          </cell>
          <cell r="C629">
            <v>-3108131.5</v>
          </cell>
          <cell r="D629">
            <v>0</v>
          </cell>
          <cell r="E629">
            <v>0</v>
          </cell>
          <cell r="F629">
            <v>-3108131.5</v>
          </cell>
        </row>
        <row r="630">
          <cell r="A630">
            <v>29020109</v>
          </cell>
          <cell r="B630" t="str">
            <v>SISTEMA GENERAL DE REGALIAS</v>
          </cell>
          <cell r="C630">
            <v>-0.2</v>
          </cell>
          <cell r="D630">
            <v>1938278897.9300001</v>
          </cell>
          <cell r="E630">
            <v>1938278897.73</v>
          </cell>
          <cell r="F630">
            <v>0</v>
          </cell>
        </row>
        <row r="631">
          <cell r="A631">
            <v>2902010902</v>
          </cell>
          <cell r="B631" t="str">
            <v>SGR Fondo de Desarrollo Regional</v>
          </cell>
          <cell r="C631">
            <v>-0.2</v>
          </cell>
          <cell r="D631">
            <v>1938278897.9300001</v>
          </cell>
          <cell r="E631">
            <v>1938278897.73</v>
          </cell>
          <cell r="F631">
            <v>0</v>
          </cell>
        </row>
        <row r="632">
          <cell r="A632">
            <v>3</v>
          </cell>
          <cell r="B632" t="str">
            <v>PATRIMONIO</v>
          </cell>
          <cell r="C632">
            <v>-37916022234.660004</v>
          </cell>
          <cell r="D632">
            <v>8909927.3800000008</v>
          </cell>
          <cell r="E632">
            <v>0</v>
          </cell>
          <cell r="F632">
            <v>-37907112307.279999</v>
          </cell>
        </row>
        <row r="633">
          <cell r="A633">
            <v>31</v>
          </cell>
          <cell r="B633" t="str">
            <v>PATRIMONIO DE LAS ENTIDADES DE GOBIERNO</v>
          </cell>
          <cell r="C633">
            <v>-37916022234.660004</v>
          </cell>
          <cell r="D633">
            <v>8909927.3800000008</v>
          </cell>
          <cell r="E633">
            <v>0</v>
          </cell>
          <cell r="F633">
            <v>-37907112307.279999</v>
          </cell>
        </row>
        <row r="634">
          <cell r="A634">
            <v>3105</v>
          </cell>
          <cell r="B634" t="str">
            <v>CAPITAL FISCAL</v>
          </cell>
          <cell r="C634">
            <v>-3540864665.71</v>
          </cell>
          <cell r="D634">
            <v>0</v>
          </cell>
          <cell r="E634">
            <v>0</v>
          </cell>
          <cell r="F634">
            <v>-3540864665.71</v>
          </cell>
        </row>
        <row r="635">
          <cell r="A635">
            <v>310506</v>
          </cell>
          <cell r="B635" t="str">
            <v>CAPITAL FISCAL</v>
          </cell>
          <cell r="C635">
            <v>-3540864665.71</v>
          </cell>
          <cell r="D635">
            <v>0</v>
          </cell>
          <cell r="E635">
            <v>0</v>
          </cell>
          <cell r="F635">
            <v>-3540864665.71</v>
          </cell>
        </row>
        <row r="636">
          <cell r="A636">
            <v>31050600</v>
          </cell>
          <cell r="B636" t="str">
            <v>CAPITAL FISCAL</v>
          </cell>
          <cell r="C636">
            <v>-3540864665.71</v>
          </cell>
          <cell r="D636">
            <v>0</v>
          </cell>
          <cell r="E636">
            <v>0</v>
          </cell>
          <cell r="F636">
            <v>-3540864665.71</v>
          </cell>
        </row>
        <row r="637">
          <cell r="A637">
            <v>3105060001</v>
          </cell>
          <cell r="B637" t="str">
            <v>CAPITAL FISCAL</v>
          </cell>
          <cell r="C637">
            <v>-3540864665.71</v>
          </cell>
          <cell r="D637">
            <v>0</v>
          </cell>
          <cell r="E637">
            <v>0</v>
          </cell>
          <cell r="F637">
            <v>-3540864665.71</v>
          </cell>
        </row>
        <row r="638">
          <cell r="A638">
            <v>31050601</v>
          </cell>
          <cell r="B638" t="str">
            <v>DETERIORO POR UTILIZACION DE B.B.U.P.</v>
          </cell>
          <cell r="C638">
            <v>0</v>
          </cell>
          <cell r="D638">
            <v>0</v>
          </cell>
          <cell r="E638">
            <v>0</v>
          </cell>
          <cell r="F638">
            <v>0</v>
          </cell>
        </row>
        <row r="639">
          <cell r="A639">
            <v>3105060101</v>
          </cell>
          <cell r="B639" t="str">
            <v>Deterioro por utilización de B.B.U.P.</v>
          </cell>
          <cell r="C639">
            <v>0</v>
          </cell>
          <cell r="D639">
            <v>0</v>
          </cell>
          <cell r="E639">
            <v>0</v>
          </cell>
          <cell r="F639">
            <v>0</v>
          </cell>
        </row>
        <row r="640">
          <cell r="A640">
            <v>31050602</v>
          </cell>
          <cell r="B640" t="str">
            <v>PATRIMONIO INSTITUCIONAL INCORPORADO</v>
          </cell>
          <cell r="C640">
            <v>0</v>
          </cell>
          <cell r="D640">
            <v>0</v>
          </cell>
          <cell r="E640">
            <v>0</v>
          </cell>
          <cell r="F640">
            <v>0</v>
          </cell>
        </row>
        <row r="641">
          <cell r="A641">
            <v>3105060201</v>
          </cell>
          <cell r="B641" t="str">
            <v>Patrimonio Institucional Incorporado</v>
          </cell>
          <cell r="C641">
            <v>0</v>
          </cell>
          <cell r="D641">
            <v>0</v>
          </cell>
          <cell r="E641">
            <v>0</v>
          </cell>
          <cell r="F641">
            <v>0</v>
          </cell>
        </row>
        <row r="642">
          <cell r="A642">
            <v>3105060202</v>
          </cell>
          <cell r="B642" t="str">
            <v>Bienes de uso permanente sin contraprestación</v>
          </cell>
          <cell r="C642">
            <v>0</v>
          </cell>
          <cell r="D642">
            <v>0</v>
          </cell>
          <cell r="E642">
            <v>0</v>
          </cell>
          <cell r="F642">
            <v>0</v>
          </cell>
        </row>
        <row r="643">
          <cell r="A643">
            <v>31050610</v>
          </cell>
          <cell r="B643" t="str">
            <v>RESULTADO DEL EJERCICIO</v>
          </cell>
          <cell r="C643">
            <v>0</v>
          </cell>
          <cell r="D643">
            <v>0</v>
          </cell>
          <cell r="E643">
            <v>0</v>
          </cell>
          <cell r="F643">
            <v>0</v>
          </cell>
        </row>
        <row r="644">
          <cell r="A644">
            <v>3105061001</v>
          </cell>
          <cell r="B644" t="str">
            <v>Excedente del Ejercicio</v>
          </cell>
          <cell r="C644">
            <v>0</v>
          </cell>
          <cell r="D644">
            <v>0</v>
          </cell>
          <cell r="E644">
            <v>0</v>
          </cell>
          <cell r="F644">
            <v>0</v>
          </cell>
        </row>
        <row r="645">
          <cell r="A645">
            <v>3109</v>
          </cell>
          <cell r="B645" t="str">
            <v>RESULTADO EJERCICIOS ANTERIORES</v>
          </cell>
          <cell r="C645">
            <v>-34375157568.949997</v>
          </cell>
          <cell r="D645">
            <v>8909927.3800000008</v>
          </cell>
          <cell r="E645">
            <v>0</v>
          </cell>
          <cell r="F645">
            <v>-34366247641.57</v>
          </cell>
        </row>
        <row r="646">
          <cell r="A646">
            <v>310901</v>
          </cell>
          <cell r="B646" t="str">
            <v>EXCEDENTES ACUMULADOS</v>
          </cell>
          <cell r="C646">
            <v>-38204864604.040001</v>
          </cell>
          <cell r="D646">
            <v>7817950.9800000004</v>
          </cell>
          <cell r="E646">
            <v>0</v>
          </cell>
          <cell r="F646">
            <v>-38197046653.059998</v>
          </cell>
        </row>
        <row r="647">
          <cell r="A647">
            <v>31090101</v>
          </cell>
          <cell r="B647" t="str">
            <v>Excedentes Acumulados</v>
          </cell>
          <cell r="C647">
            <v>-38204864604.040001</v>
          </cell>
          <cell r="D647">
            <v>7817950.9800000004</v>
          </cell>
          <cell r="E647">
            <v>0</v>
          </cell>
          <cell r="F647">
            <v>-38197046653.059998</v>
          </cell>
        </row>
        <row r="648">
          <cell r="A648">
            <v>3109010101</v>
          </cell>
          <cell r="B648" t="str">
            <v>Excedentes Acumulados</v>
          </cell>
          <cell r="C648">
            <v>-38204864604.040001</v>
          </cell>
          <cell r="D648">
            <v>7817950.9800000004</v>
          </cell>
          <cell r="E648">
            <v>0</v>
          </cell>
          <cell r="F648">
            <v>-38197046653.059998</v>
          </cell>
        </row>
        <row r="649">
          <cell r="A649">
            <v>310902</v>
          </cell>
          <cell r="B649" t="str">
            <v>DEFICIT ACUMULADOS</v>
          </cell>
          <cell r="C649">
            <v>3829707035.0900002</v>
          </cell>
          <cell r="D649">
            <v>1091976.3999999999</v>
          </cell>
          <cell r="E649">
            <v>0</v>
          </cell>
          <cell r="F649">
            <v>3830799011.4899998</v>
          </cell>
        </row>
        <row r="650">
          <cell r="A650">
            <v>31090201</v>
          </cell>
          <cell r="B650" t="str">
            <v>Deficit acumulados</v>
          </cell>
          <cell r="C650">
            <v>3829707035.0900002</v>
          </cell>
          <cell r="D650">
            <v>1091976.3999999999</v>
          </cell>
          <cell r="E650">
            <v>0</v>
          </cell>
          <cell r="F650">
            <v>3830799011.4899998</v>
          </cell>
        </row>
        <row r="651">
          <cell r="A651">
            <v>3109020101</v>
          </cell>
          <cell r="B651" t="str">
            <v>Deficit acumulados</v>
          </cell>
          <cell r="C651">
            <v>3829707035.0900002</v>
          </cell>
          <cell r="D651">
            <v>1091976.3999999999</v>
          </cell>
          <cell r="E651">
            <v>0</v>
          </cell>
          <cell r="F651">
            <v>3830799011.4899998</v>
          </cell>
        </row>
        <row r="652">
          <cell r="A652">
            <v>3110</v>
          </cell>
          <cell r="B652" t="str">
            <v>RESULTADO DEL EJERCICIO</v>
          </cell>
          <cell r="C652">
            <v>0</v>
          </cell>
          <cell r="D652">
            <v>0</v>
          </cell>
          <cell r="E652">
            <v>0</v>
          </cell>
          <cell r="F652">
            <v>0</v>
          </cell>
        </row>
        <row r="653">
          <cell r="A653">
            <v>311001</v>
          </cell>
          <cell r="B653" t="str">
            <v>EXCEDENTE DEL EJERCICIO</v>
          </cell>
          <cell r="C653">
            <v>0</v>
          </cell>
          <cell r="D653">
            <v>0</v>
          </cell>
          <cell r="E653">
            <v>0</v>
          </cell>
          <cell r="F653">
            <v>0</v>
          </cell>
        </row>
        <row r="654">
          <cell r="A654">
            <v>31100101</v>
          </cell>
          <cell r="B654" t="str">
            <v>Excedente del ejercicio</v>
          </cell>
          <cell r="C654">
            <v>0</v>
          </cell>
          <cell r="D654">
            <v>0</v>
          </cell>
          <cell r="E654">
            <v>0</v>
          </cell>
          <cell r="F654">
            <v>0</v>
          </cell>
        </row>
        <row r="655">
          <cell r="A655">
            <v>3110010101</v>
          </cell>
          <cell r="B655" t="str">
            <v>Excedente del ejercicio</v>
          </cell>
          <cell r="C655">
            <v>0</v>
          </cell>
          <cell r="D655">
            <v>0</v>
          </cell>
          <cell r="E655">
            <v>0</v>
          </cell>
          <cell r="F655">
            <v>0</v>
          </cell>
        </row>
        <row r="656">
          <cell r="A656">
            <v>311002</v>
          </cell>
          <cell r="B656" t="str">
            <v>DEFICIT DEL EJERCICIO</v>
          </cell>
          <cell r="C656">
            <v>0</v>
          </cell>
          <cell r="D656">
            <v>0</v>
          </cell>
          <cell r="E656">
            <v>0</v>
          </cell>
          <cell r="F656">
            <v>0</v>
          </cell>
        </row>
        <row r="657">
          <cell r="A657">
            <v>31100201</v>
          </cell>
          <cell r="B657" t="str">
            <v>Deficit del ejercicio</v>
          </cell>
          <cell r="C657">
            <v>0</v>
          </cell>
          <cell r="D657">
            <v>0</v>
          </cell>
          <cell r="E657">
            <v>0</v>
          </cell>
          <cell r="F657">
            <v>0</v>
          </cell>
        </row>
        <row r="658">
          <cell r="A658">
            <v>3110020101</v>
          </cell>
          <cell r="B658" t="str">
            <v>Deficit del ejercicio</v>
          </cell>
          <cell r="C658">
            <v>0</v>
          </cell>
          <cell r="D658">
            <v>0</v>
          </cell>
          <cell r="E658">
            <v>0</v>
          </cell>
          <cell r="F658">
            <v>0</v>
          </cell>
        </row>
        <row r="659">
          <cell r="A659">
            <v>3145</v>
          </cell>
          <cell r="B659" t="str">
            <v>IMPACTOS POR LA TRANSICION AL NUEVO MARCO DE REGULACION</v>
          </cell>
          <cell r="C659">
            <v>0</v>
          </cell>
          <cell r="D659">
            <v>0</v>
          </cell>
          <cell r="E659">
            <v>0</v>
          </cell>
          <cell r="F659">
            <v>0</v>
          </cell>
        </row>
        <row r="660">
          <cell r="A660">
            <v>314503</v>
          </cell>
          <cell r="B660" t="str">
            <v>Cuentas por cobrar</v>
          </cell>
          <cell r="C660">
            <v>0</v>
          </cell>
          <cell r="D660">
            <v>0</v>
          </cell>
          <cell r="E660">
            <v>0</v>
          </cell>
          <cell r="F660">
            <v>0</v>
          </cell>
        </row>
        <row r="661">
          <cell r="A661">
            <v>31450301</v>
          </cell>
          <cell r="B661" t="str">
            <v>Deterioro de dedudores Tasa de Uso de Agua</v>
          </cell>
          <cell r="C661">
            <v>0</v>
          </cell>
          <cell r="D661">
            <v>0</v>
          </cell>
          <cell r="E661">
            <v>0</v>
          </cell>
          <cell r="F661">
            <v>0</v>
          </cell>
        </row>
        <row r="662">
          <cell r="A662">
            <v>3145030101</v>
          </cell>
          <cell r="B662" t="str">
            <v>Deterioro de dedudores Tasa de Uso de Agua</v>
          </cell>
          <cell r="C662">
            <v>0</v>
          </cell>
          <cell r="D662">
            <v>0</v>
          </cell>
          <cell r="E662">
            <v>0</v>
          </cell>
          <cell r="F662">
            <v>0</v>
          </cell>
        </row>
        <row r="663">
          <cell r="A663">
            <v>31450302</v>
          </cell>
          <cell r="B663" t="str">
            <v>Deterioro de dedudores Tasa Retributiva</v>
          </cell>
          <cell r="C663">
            <v>0</v>
          </cell>
          <cell r="D663">
            <v>0</v>
          </cell>
          <cell r="E663">
            <v>0</v>
          </cell>
          <cell r="F663">
            <v>0</v>
          </cell>
        </row>
        <row r="664">
          <cell r="A664">
            <v>3145030201</v>
          </cell>
          <cell r="B664" t="str">
            <v>Deterioro de dedudores Tasa Retributiva</v>
          </cell>
          <cell r="C664">
            <v>0</v>
          </cell>
          <cell r="D664">
            <v>0</v>
          </cell>
          <cell r="E664">
            <v>0</v>
          </cell>
          <cell r="F664">
            <v>0</v>
          </cell>
        </row>
        <row r="665">
          <cell r="A665">
            <v>31450303</v>
          </cell>
          <cell r="B665" t="str">
            <v>Deterioro de dedudores Seguimiento Ambiental</v>
          </cell>
          <cell r="C665">
            <v>0</v>
          </cell>
          <cell r="D665">
            <v>0</v>
          </cell>
          <cell r="E665">
            <v>0</v>
          </cell>
          <cell r="F665">
            <v>0</v>
          </cell>
        </row>
        <row r="666">
          <cell r="A666">
            <v>3145030301</v>
          </cell>
          <cell r="B666" t="str">
            <v>Deterioro de dedudores Seguimiento Ambiental</v>
          </cell>
          <cell r="C666">
            <v>0</v>
          </cell>
          <cell r="D666">
            <v>0</v>
          </cell>
          <cell r="E666">
            <v>0</v>
          </cell>
          <cell r="F666">
            <v>0</v>
          </cell>
        </row>
        <row r="667">
          <cell r="A667">
            <v>31450304</v>
          </cell>
          <cell r="B667" t="str">
            <v xml:space="preserve">Deterioro de dedudores Tasa por Movilización de fauna </v>
          </cell>
          <cell r="C667">
            <v>0</v>
          </cell>
          <cell r="D667">
            <v>0</v>
          </cell>
          <cell r="E667">
            <v>0</v>
          </cell>
          <cell r="F667">
            <v>0</v>
          </cell>
        </row>
        <row r="668">
          <cell r="A668">
            <v>3145030401</v>
          </cell>
          <cell r="B668" t="str">
            <v xml:space="preserve">Deterioro de dedudores Tasa por Movilización de fauna </v>
          </cell>
          <cell r="C668">
            <v>0</v>
          </cell>
          <cell r="D668">
            <v>0</v>
          </cell>
          <cell r="E668">
            <v>0</v>
          </cell>
          <cell r="F668">
            <v>0</v>
          </cell>
        </row>
        <row r="669">
          <cell r="A669">
            <v>31450305</v>
          </cell>
          <cell r="B669" t="str">
            <v>Deterioro cuentas por cobrar menor cuantia tasa retributiva</v>
          </cell>
          <cell r="C669">
            <v>0</v>
          </cell>
          <cell r="D669">
            <v>0</v>
          </cell>
          <cell r="E669">
            <v>0</v>
          </cell>
          <cell r="F669">
            <v>0</v>
          </cell>
        </row>
        <row r="670">
          <cell r="A670">
            <v>3145030501</v>
          </cell>
          <cell r="B670" t="str">
            <v>Deterioro cuentas por cobrar menor cuantia tasa retributiva</v>
          </cell>
          <cell r="C670">
            <v>0</v>
          </cell>
          <cell r="D670">
            <v>0</v>
          </cell>
          <cell r="E670">
            <v>0</v>
          </cell>
          <cell r="F670">
            <v>0</v>
          </cell>
        </row>
        <row r="671">
          <cell r="A671">
            <v>31450306</v>
          </cell>
          <cell r="B671" t="str">
            <v>Deterioro cuentas por cobrar menor cuantia seguimiento</v>
          </cell>
          <cell r="C671">
            <v>0</v>
          </cell>
          <cell r="D671">
            <v>0</v>
          </cell>
          <cell r="E671">
            <v>0</v>
          </cell>
          <cell r="F671">
            <v>0</v>
          </cell>
        </row>
        <row r="672">
          <cell r="A672">
            <v>3145030601</v>
          </cell>
          <cell r="B672" t="str">
            <v>Deterioro cuentas por cobrar menor cuantia seguimiento</v>
          </cell>
          <cell r="C672">
            <v>0</v>
          </cell>
          <cell r="D672">
            <v>0</v>
          </cell>
          <cell r="E672">
            <v>0</v>
          </cell>
          <cell r="F672">
            <v>0</v>
          </cell>
        </row>
        <row r="673">
          <cell r="A673">
            <v>31450307</v>
          </cell>
          <cell r="B673" t="str">
            <v>Deterioro cuentas por cobrar menor cuantia TUA</v>
          </cell>
          <cell r="C673">
            <v>0</v>
          </cell>
          <cell r="D673">
            <v>0</v>
          </cell>
          <cell r="E673">
            <v>0</v>
          </cell>
          <cell r="F673">
            <v>0</v>
          </cell>
        </row>
        <row r="674">
          <cell r="A674">
            <v>3145030701</v>
          </cell>
          <cell r="B674" t="str">
            <v>Deterioro cuentas por cobrar menor cuantia TUA</v>
          </cell>
          <cell r="C674">
            <v>0</v>
          </cell>
          <cell r="D674">
            <v>0</v>
          </cell>
          <cell r="E674">
            <v>0</v>
          </cell>
          <cell r="F674">
            <v>0</v>
          </cell>
        </row>
        <row r="675">
          <cell r="A675">
            <v>314506</v>
          </cell>
          <cell r="B675" t="str">
            <v>Propiedades, planta y equipo</v>
          </cell>
          <cell r="C675">
            <v>0</v>
          </cell>
          <cell r="D675">
            <v>0</v>
          </cell>
          <cell r="E675">
            <v>0</v>
          </cell>
          <cell r="F675">
            <v>0</v>
          </cell>
        </row>
        <row r="676">
          <cell r="A676">
            <v>31450601</v>
          </cell>
          <cell r="B676" t="str">
            <v>Ajustes propiedad planta y equipo</v>
          </cell>
          <cell r="C676">
            <v>0</v>
          </cell>
          <cell r="D676">
            <v>0</v>
          </cell>
          <cell r="E676">
            <v>0</v>
          </cell>
          <cell r="F676">
            <v>0</v>
          </cell>
        </row>
        <row r="677">
          <cell r="A677">
            <v>3145060101</v>
          </cell>
          <cell r="B677" t="str">
            <v>Ajustes propiedad planta y equipo</v>
          </cell>
          <cell r="C677">
            <v>0</v>
          </cell>
          <cell r="D677">
            <v>0</v>
          </cell>
          <cell r="E677">
            <v>0</v>
          </cell>
          <cell r="F677">
            <v>0</v>
          </cell>
        </row>
        <row r="678">
          <cell r="A678">
            <v>31450602</v>
          </cell>
          <cell r="B678" t="str">
            <v>Reconocimiento valor razonable edificación</v>
          </cell>
          <cell r="C678">
            <v>0</v>
          </cell>
          <cell r="D678">
            <v>0</v>
          </cell>
          <cell r="E678">
            <v>0</v>
          </cell>
          <cell r="F678">
            <v>0</v>
          </cell>
        </row>
        <row r="679">
          <cell r="A679">
            <v>3145060201</v>
          </cell>
          <cell r="B679" t="str">
            <v>Reconocimiento valor razonable edificación</v>
          </cell>
          <cell r="C679">
            <v>0</v>
          </cell>
          <cell r="D679">
            <v>0</v>
          </cell>
          <cell r="E679">
            <v>0</v>
          </cell>
          <cell r="F679">
            <v>0</v>
          </cell>
        </row>
        <row r="680">
          <cell r="A680">
            <v>314512</v>
          </cell>
          <cell r="B680" t="str">
            <v>Otros activos</v>
          </cell>
          <cell r="C680">
            <v>0</v>
          </cell>
          <cell r="D680">
            <v>0</v>
          </cell>
          <cell r="E680">
            <v>0</v>
          </cell>
          <cell r="F680">
            <v>0</v>
          </cell>
        </row>
        <row r="681">
          <cell r="A681">
            <v>31451201</v>
          </cell>
          <cell r="B681" t="str">
            <v>ELIMINACION DE CARGOS DIFERIDOS</v>
          </cell>
          <cell r="C681">
            <v>0</v>
          </cell>
          <cell r="D681">
            <v>0</v>
          </cell>
          <cell r="E681">
            <v>0</v>
          </cell>
          <cell r="F681">
            <v>0</v>
          </cell>
        </row>
        <row r="682">
          <cell r="A682">
            <v>314590</v>
          </cell>
          <cell r="B682" t="str">
            <v>Otros impactos por transicion</v>
          </cell>
          <cell r="C682">
            <v>0</v>
          </cell>
          <cell r="D682">
            <v>0</v>
          </cell>
          <cell r="E682">
            <v>0</v>
          </cell>
          <cell r="F682">
            <v>0</v>
          </cell>
        </row>
        <row r="683">
          <cell r="A683">
            <v>31459001</v>
          </cell>
          <cell r="B683" t="str">
            <v>Ajustes en el capital Fiscal</v>
          </cell>
          <cell r="C683">
            <v>0</v>
          </cell>
          <cell r="D683">
            <v>0</v>
          </cell>
          <cell r="E683">
            <v>0</v>
          </cell>
          <cell r="F683">
            <v>0</v>
          </cell>
        </row>
        <row r="684">
          <cell r="A684">
            <v>3145900101</v>
          </cell>
          <cell r="B684" t="str">
            <v>Ajustes en el capital fiscal</v>
          </cell>
          <cell r="C684">
            <v>0</v>
          </cell>
          <cell r="D684">
            <v>0</v>
          </cell>
          <cell r="E684">
            <v>0</v>
          </cell>
          <cell r="F684">
            <v>0</v>
          </cell>
        </row>
        <row r="685">
          <cell r="A685">
            <v>4</v>
          </cell>
          <cell r="B685" t="str">
            <v>INGRESOS</v>
          </cell>
          <cell r="C685">
            <v>-36300639896.190002</v>
          </cell>
          <cell r="D685">
            <v>79558888</v>
          </cell>
          <cell r="E685">
            <v>2396376257.6900001</v>
          </cell>
          <cell r="F685">
            <v>-38617457265.870003</v>
          </cell>
          <cell r="G685">
            <v>270975557.69999695</v>
          </cell>
        </row>
        <row r="686">
          <cell r="A686">
            <v>41</v>
          </cell>
          <cell r="B686" t="str">
            <v>INGRESOS FISCALES</v>
          </cell>
          <cell r="C686">
            <v>-32497455205.700001</v>
          </cell>
          <cell r="D686">
            <v>79558888</v>
          </cell>
          <cell r="E686">
            <v>1689360730.8</v>
          </cell>
          <cell r="F686">
            <v>-34107257048.5</v>
          </cell>
        </row>
        <row r="687">
          <cell r="A687">
            <v>4110</v>
          </cell>
          <cell r="B687" t="str">
            <v>CONTRIBUCIONES, TASAS  E INGRESOS NO TRIBUTARIOS</v>
          </cell>
          <cell r="C687">
            <v>-32497455205.700001</v>
          </cell>
          <cell r="D687">
            <v>79558888</v>
          </cell>
          <cell r="E687">
            <v>1689360730.8</v>
          </cell>
          <cell r="F687">
            <v>-34107257048.5</v>
          </cell>
        </row>
        <row r="688">
          <cell r="A688">
            <v>411001</v>
          </cell>
          <cell r="B688" t="str">
            <v>TASAS</v>
          </cell>
          <cell r="C688">
            <v>-13960539143.43</v>
          </cell>
          <cell r="D688">
            <v>20530432</v>
          </cell>
          <cell r="E688">
            <v>1180851414.4100001</v>
          </cell>
          <cell r="F688">
            <v>-15120860125.84</v>
          </cell>
        </row>
        <row r="689">
          <cell r="A689">
            <v>41100101</v>
          </cell>
          <cell r="B689" t="str">
            <v>TASA POR UTILIZACION DE RECURSOS NATURALES</v>
          </cell>
          <cell r="C689">
            <v>-1664997225.0799999</v>
          </cell>
          <cell r="D689">
            <v>0</v>
          </cell>
          <cell r="E689">
            <v>300000</v>
          </cell>
          <cell r="F689">
            <v>-1665297225.0799999</v>
          </cell>
        </row>
        <row r="690">
          <cell r="A690">
            <v>4110010101</v>
          </cell>
          <cell r="B690" t="str">
            <v>Tasa por Utilización de Agua</v>
          </cell>
          <cell r="C690">
            <v>-1648265171.0799999</v>
          </cell>
          <cell r="D690">
            <v>0</v>
          </cell>
          <cell r="E690">
            <v>0</v>
          </cell>
          <cell r="F690">
            <v>-1648265171.0799999</v>
          </cell>
        </row>
        <row r="691">
          <cell r="A691">
            <v>4110010102</v>
          </cell>
          <cell r="B691" t="str">
            <v>Movilización Forestal</v>
          </cell>
          <cell r="C691">
            <v>-1129000</v>
          </cell>
          <cell r="D691">
            <v>0</v>
          </cell>
          <cell r="E691">
            <v>300000</v>
          </cell>
          <cell r="F691">
            <v>-1429000</v>
          </cell>
        </row>
        <row r="692">
          <cell r="A692">
            <v>4110010103</v>
          </cell>
          <cell r="B692" t="str">
            <v>Movilización Fauna</v>
          </cell>
          <cell r="C692">
            <v>0</v>
          </cell>
          <cell r="D692">
            <v>0</v>
          </cell>
          <cell r="E692">
            <v>0</v>
          </cell>
          <cell r="F692">
            <v>0</v>
          </cell>
        </row>
        <row r="693">
          <cell r="A693">
            <v>4110010105</v>
          </cell>
          <cell r="B693" t="str">
            <v>Tasa Aprovechamiento Forestal</v>
          </cell>
          <cell r="C693">
            <v>-15603054</v>
          </cell>
          <cell r="D693">
            <v>0</v>
          </cell>
          <cell r="E693">
            <v>0</v>
          </cell>
          <cell r="F693">
            <v>-15603054</v>
          </cell>
        </row>
        <row r="694">
          <cell r="A694">
            <v>41100102</v>
          </cell>
          <cell r="B694" t="str">
            <v>TASA POR CONTAMINACION DE RECURSOS NATURALES</v>
          </cell>
          <cell r="C694">
            <v>-12258929406.110001</v>
          </cell>
          <cell r="D694">
            <v>20530432</v>
          </cell>
          <cell r="E694">
            <v>1180551414.4100001</v>
          </cell>
          <cell r="F694">
            <v>-13418950388.52</v>
          </cell>
        </row>
        <row r="695">
          <cell r="A695">
            <v>4110010202</v>
          </cell>
          <cell r="B695" t="str">
            <v>Tasa Retributiva</v>
          </cell>
          <cell r="C695">
            <v>-3132778906.1100001</v>
          </cell>
          <cell r="D695">
            <v>20530432</v>
          </cell>
          <cell r="E695">
            <v>11299614.41</v>
          </cell>
          <cell r="F695">
            <v>-3123548088.52</v>
          </cell>
        </row>
        <row r="696">
          <cell r="A696">
            <v>4110010203</v>
          </cell>
          <cell r="B696" t="str">
            <v>Sobretasa Ambiental al Peaje 5%</v>
          </cell>
          <cell r="C696">
            <v>-4546136200</v>
          </cell>
          <cell r="D696">
            <v>0</v>
          </cell>
          <cell r="E696">
            <v>674376400</v>
          </cell>
          <cell r="F696">
            <v>-5220512600</v>
          </cell>
        </row>
        <row r="697">
          <cell r="A697">
            <v>4110010204</v>
          </cell>
          <cell r="B697" t="str">
            <v>Sobretasa al peaje 3%</v>
          </cell>
          <cell r="C697">
            <v>-2500507900</v>
          </cell>
          <cell r="D697">
            <v>0</v>
          </cell>
          <cell r="E697">
            <v>377524300</v>
          </cell>
          <cell r="F697">
            <v>-2878032200</v>
          </cell>
        </row>
        <row r="698">
          <cell r="A698">
            <v>4110010205</v>
          </cell>
          <cell r="B698" t="str">
            <v>Sobretasa al peaje Tucurinca 8%</v>
          </cell>
          <cell r="C698">
            <v>-2079506400</v>
          </cell>
          <cell r="D698">
            <v>0</v>
          </cell>
          <cell r="E698">
            <v>117351100</v>
          </cell>
          <cell r="F698">
            <v>-2196857500</v>
          </cell>
        </row>
        <row r="699">
          <cell r="A699">
            <v>41100103</v>
          </cell>
          <cell r="B699" t="str">
            <v>SEGUIMIENTO DE INSTRUMENOS DE CONTROL Y MANEJO AMB.</v>
          </cell>
          <cell r="C699">
            <v>-36612512.240000002</v>
          </cell>
          <cell r="D699">
            <v>0</v>
          </cell>
          <cell r="E699">
            <v>0</v>
          </cell>
          <cell r="F699">
            <v>-36612512.240000002</v>
          </cell>
        </row>
        <row r="700">
          <cell r="A700">
            <v>4110010301</v>
          </cell>
          <cell r="B700" t="str">
            <v>Seguimiento de instrumentos de control y manejo amb.</v>
          </cell>
          <cell r="C700">
            <v>-36612512.240000002</v>
          </cell>
          <cell r="D700">
            <v>0</v>
          </cell>
          <cell r="E700">
            <v>0</v>
          </cell>
          <cell r="F700">
            <v>-36612512.240000002</v>
          </cell>
        </row>
        <row r="701">
          <cell r="A701">
            <v>411002</v>
          </cell>
          <cell r="B701" t="str">
            <v>MULTAS</v>
          </cell>
          <cell r="C701">
            <v>0</v>
          </cell>
          <cell r="D701">
            <v>0</v>
          </cell>
          <cell r="E701">
            <v>0</v>
          </cell>
          <cell r="F701">
            <v>0</v>
          </cell>
        </row>
        <row r="702">
          <cell r="A702">
            <v>41100201</v>
          </cell>
          <cell r="B702" t="str">
            <v>MULTAS</v>
          </cell>
          <cell r="C702">
            <v>0</v>
          </cell>
          <cell r="D702">
            <v>0</v>
          </cell>
          <cell r="E702">
            <v>0</v>
          </cell>
          <cell r="F702">
            <v>0</v>
          </cell>
        </row>
        <row r="703">
          <cell r="A703">
            <v>4110020101</v>
          </cell>
          <cell r="B703" t="str">
            <v>Multas</v>
          </cell>
          <cell r="C703">
            <v>0</v>
          </cell>
          <cell r="D703">
            <v>0</v>
          </cell>
          <cell r="E703">
            <v>0</v>
          </cell>
          <cell r="F703">
            <v>0</v>
          </cell>
        </row>
        <row r="704">
          <cell r="A704">
            <v>411003</v>
          </cell>
          <cell r="B704" t="str">
            <v>INTERESES</v>
          </cell>
          <cell r="C704">
            <v>-58151414.460000001</v>
          </cell>
          <cell r="D704">
            <v>0</v>
          </cell>
          <cell r="E704">
            <v>15992001</v>
          </cell>
          <cell r="F704">
            <v>-74143415.459999993</v>
          </cell>
        </row>
        <row r="705">
          <cell r="A705">
            <v>41100301</v>
          </cell>
          <cell r="B705" t="str">
            <v>PORCENTAJE O SOBRETASA AMBIENTAL</v>
          </cell>
          <cell r="C705">
            <v>0</v>
          </cell>
          <cell r="D705">
            <v>0</v>
          </cell>
          <cell r="E705">
            <v>0</v>
          </cell>
          <cell r="F705">
            <v>0</v>
          </cell>
        </row>
        <row r="706">
          <cell r="A706">
            <v>4110030101</v>
          </cell>
          <cell r="B706" t="str">
            <v>Porcentaje o sobretasa ambiental al predial</v>
          </cell>
          <cell r="C706">
            <v>0</v>
          </cell>
          <cell r="D706">
            <v>0</v>
          </cell>
          <cell r="E706">
            <v>0</v>
          </cell>
          <cell r="F706">
            <v>0</v>
          </cell>
        </row>
        <row r="707">
          <cell r="A707">
            <v>41100302</v>
          </cell>
          <cell r="B707" t="str">
            <v>TASA RETRIBUTIVA</v>
          </cell>
          <cell r="C707">
            <v>-15617706.58</v>
          </cell>
          <cell r="D707">
            <v>0</v>
          </cell>
          <cell r="E707">
            <v>13937101</v>
          </cell>
          <cell r="F707">
            <v>-29554807.579999998</v>
          </cell>
        </row>
        <row r="708">
          <cell r="A708">
            <v>4110030201</v>
          </cell>
          <cell r="B708" t="str">
            <v>Tasa Retributiva</v>
          </cell>
          <cell r="C708">
            <v>-15617706.58</v>
          </cell>
          <cell r="D708">
            <v>0</v>
          </cell>
          <cell r="E708">
            <v>13937101</v>
          </cell>
          <cell r="F708">
            <v>-29554807.579999998</v>
          </cell>
        </row>
        <row r="709">
          <cell r="A709">
            <v>41100303</v>
          </cell>
          <cell r="B709" t="str">
            <v>SEGUIMIENTO DE INSTRUMENOS DE CONTROL Y MANEJO AMB.</v>
          </cell>
          <cell r="C709">
            <v>-3684992</v>
          </cell>
          <cell r="D709">
            <v>0</v>
          </cell>
          <cell r="E709">
            <v>269784</v>
          </cell>
          <cell r="F709">
            <v>-3954776</v>
          </cell>
        </row>
        <row r="710">
          <cell r="A710">
            <v>4110030301</v>
          </cell>
          <cell r="B710" t="str">
            <v>Seguimiento de instrumentos de control y manejo amb.</v>
          </cell>
          <cell r="C710">
            <v>-3684992</v>
          </cell>
          <cell r="D710">
            <v>0</v>
          </cell>
          <cell r="E710">
            <v>269784</v>
          </cell>
          <cell r="F710">
            <v>-3954776</v>
          </cell>
        </row>
        <row r="711">
          <cell r="A711">
            <v>41100304</v>
          </cell>
          <cell r="B711" t="str">
            <v>TASA POR USO DE AGUA</v>
          </cell>
          <cell r="C711">
            <v>-38848715.880000003</v>
          </cell>
          <cell r="D711">
            <v>0</v>
          </cell>
          <cell r="E711">
            <v>1785116</v>
          </cell>
          <cell r="F711">
            <v>-40633831.880000003</v>
          </cell>
        </row>
        <row r="712">
          <cell r="A712">
            <v>4110030401</v>
          </cell>
          <cell r="B712" t="str">
            <v>Tasa por uso de auga</v>
          </cell>
          <cell r="C712">
            <v>-38848715.880000003</v>
          </cell>
          <cell r="D712">
            <v>0</v>
          </cell>
          <cell r="E712">
            <v>1785116</v>
          </cell>
          <cell r="F712">
            <v>-40633831.880000003</v>
          </cell>
        </row>
        <row r="713">
          <cell r="A713">
            <v>41100306</v>
          </cell>
          <cell r="B713" t="str">
            <v>APROVECHAMIENTO FORESTAL</v>
          </cell>
          <cell r="C713">
            <v>0</v>
          </cell>
          <cell r="D713">
            <v>0</v>
          </cell>
          <cell r="E713">
            <v>0</v>
          </cell>
          <cell r="F713">
            <v>0</v>
          </cell>
        </row>
        <row r="714">
          <cell r="A714">
            <v>4110030601</v>
          </cell>
          <cell r="B714" t="str">
            <v>Intereses Aprovechamiento Forestal</v>
          </cell>
          <cell r="C714">
            <v>0</v>
          </cell>
          <cell r="D714">
            <v>0</v>
          </cell>
          <cell r="E714">
            <v>0</v>
          </cell>
          <cell r="F714">
            <v>0</v>
          </cell>
        </row>
        <row r="715">
          <cell r="A715">
            <v>411046</v>
          </cell>
          <cell r="B715" t="str">
            <v>LICENCIAS</v>
          </cell>
          <cell r="C715">
            <v>-666641369</v>
          </cell>
          <cell r="D715">
            <v>0</v>
          </cell>
          <cell r="E715">
            <v>88885806</v>
          </cell>
          <cell r="F715">
            <v>-755527175</v>
          </cell>
        </row>
        <row r="716">
          <cell r="A716">
            <v>41104601</v>
          </cell>
          <cell r="B716" t="str">
            <v>LICENCIAS</v>
          </cell>
          <cell r="C716">
            <v>-142711820</v>
          </cell>
          <cell r="D716">
            <v>0</v>
          </cell>
          <cell r="E716">
            <v>0</v>
          </cell>
          <cell r="F716">
            <v>-142711820</v>
          </cell>
        </row>
        <row r="717">
          <cell r="A717">
            <v>4110460101</v>
          </cell>
          <cell r="B717" t="str">
            <v>Licencias Ambientales</v>
          </cell>
          <cell r="C717">
            <v>-142711820</v>
          </cell>
          <cell r="D717">
            <v>0</v>
          </cell>
          <cell r="E717">
            <v>0</v>
          </cell>
          <cell r="F717">
            <v>-142711820</v>
          </cell>
        </row>
        <row r="718">
          <cell r="A718">
            <v>41104602</v>
          </cell>
          <cell r="B718" t="str">
            <v>EVALUACIONES AMBIENTALES</v>
          </cell>
          <cell r="C718">
            <v>-523929549</v>
          </cell>
          <cell r="D718">
            <v>0</v>
          </cell>
          <cell r="E718">
            <v>88885806</v>
          </cell>
          <cell r="F718">
            <v>-612815355</v>
          </cell>
        </row>
        <row r="719">
          <cell r="A719">
            <v>4110460201</v>
          </cell>
          <cell r="B719" t="str">
            <v>Uso de Agua</v>
          </cell>
          <cell r="C719">
            <v>-250408435</v>
          </cell>
          <cell r="D719">
            <v>0</v>
          </cell>
          <cell r="E719">
            <v>41234224</v>
          </cell>
          <cell r="F719">
            <v>-291642659</v>
          </cell>
        </row>
        <row r="720">
          <cell r="A720">
            <v>4110460202</v>
          </cell>
          <cell r="B720" t="str">
            <v>Vertimientos</v>
          </cell>
          <cell r="C720">
            <v>-52953136</v>
          </cell>
          <cell r="D720">
            <v>0</v>
          </cell>
          <cell r="E720">
            <v>0</v>
          </cell>
          <cell r="F720">
            <v>-52953136</v>
          </cell>
        </row>
        <row r="721">
          <cell r="A721">
            <v>4110460204</v>
          </cell>
          <cell r="B721" t="str">
            <v>Licencias Aprovechamiento Forestal</v>
          </cell>
          <cell r="C721">
            <v>-74930573</v>
          </cell>
          <cell r="D721">
            <v>0</v>
          </cell>
          <cell r="E721">
            <v>0</v>
          </cell>
          <cell r="F721">
            <v>-74930573</v>
          </cell>
        </row>
        <row r="722">
          <cell r="A722">
            <v>4110460205</v>
          </cell>
          <cell r="B722" t="str">
            <v>Planes de Manejo</v>
          </cell>
          <cell r="C722">
            <v>0</v>
          </cell>
          <cell r="D722">
            <v>0</v>
          </cell>
          <cell r="E722">
            <v>0</v>
          </cell>
          <cell r="F722">
            <v>0</v>
          </cell>
        </row>
        <row r="723">
          <cell r="A723">
            <v>4110460206</v>
          </cell>
          <cell r="B723" t="str">
            <v>Emisiones Atmosfericas</v>
          </cell>
          <cell r="C723">
            <v>-14880075</v>
          </cell>
          <cell r="D723">
            <v>0</v>
          </cell>
          <cell r="E723">
            <v>0</v>
          </cell>
          <cell r="F723">
            <v>-14880075</v>
          </cell>
        </row>
        <row r="724">
          <cell r="A724">
            <v>4110460207</v>
          </cell>
          <cell r="B724" t="str">
            <v>Ocupacion Cauce</v>
          </cell>
          <cell r="C724">
            <v>-118472842</v>
          </cell>
          <cell r="D724">
            <v>0</v>
          </cell>
          <cell r="E724">
            <v>47651582</v>
          </cell>
          <cell r="F724">
            <v>-166124424</v>
          </cell>
        </row>
        <row r="725">
          <cell r="A725">
            <v>4110460210</v>
          </cell>
          <cell r="B725" t="str">
            <v>Prospeccion y Exploracion</v>
          </cell>
          <cell r="C725">
            <v>-12284488</v>
          </cell>
          <cell r="D725">
            <v>0</v>
          </cell>
          <cell r="E725">
            <v>0</v>
          </cell>
          <cell r="F725">
            <v>-12284488</v>
          </cell>
        </row>
        <row r="726">
          <cell r="A726">
            <v>411060</v>
          </cell>
          <cell r="B726" t="str">
            <v>Sobretasa Ambiental</v>
          </cell>
          <cell r="C726">
            <v>-16821536219.809999</v>
          </cell>
          <cell r="D726">
            <v>59028456</v>
          </cell>
          <cell r="E726">
            <v>127942437.39</v>
          </cell>
          <cell r="F726">
            <v>-16890450201.200001</v>
          </cell>
        </row>
        <row r="727">
          <cell r="A727">
            <v>41106001</v>
          </cell>
          <cell r="B727" t="str">
            <v>SOBRETASA AMBIENTAL</v>
          </cell>
          <cell r="C727">
            <v>-16821536219.809999</v>
          </cell>
          <cell r="D727">
            <v>59028456</v>
          </cell>
          <cell r="E727">
            <v>127942437.39</v>
          </cell>
          <cell r="F727">
            <v>-16890450201.200001</v>
          </cell>
        </row>
        <row r="728">
          <cell r="A728">
            <v>4110600101</v>
          </cell>
          <cell r="B728" t="str">
            <v>Sobre Tasa Ambiental al Impto Predial V.Actual</v>
          </cell>
          <cell r="C728">
            <v>-15430094179.27</v>
          </cell>
          <cell r="D728">
            <v>0</v>
          </cell>
          <cell r="E728">
            <v>113273854.39</v>
          </cell>
          <cell r="F728">
            <v>-15543368033.66</v>
          </cell>
        </row>
        <row r="729">
          <cell r="A729">
            <v>4110600102</v>
          </cell>
          <cell r="B729" t="str">
            <v>Sobre Tasa Ambiental al Impto Predial V.Anterior</v>
          </cell>
          <cell r="C729">
            <v>-1365444754.54</v>
          </cell>
          <cell r="D729">
            <v>59028456</v>
          </cell>
          <cell r="E729">
            <v>13901233</v>
          </cell>
          <cell r="F729">
            <v>-1320317531.54</v>
          </cell>
        </row>
        <row r="730">
          <cell r="A730">
            <v>4110600103</v>
          </cell>
          <cell r="B730" t="str">
            <v>V.ACTUAL RURAL S.tasa Ambiental al Impto predial</v>
          </cell>
          <cell r="C730">
            <v>-15264199</v>
          </cell>
          <cell r="D730">
            <v>0</v>
          </cell>
          <cell r="E730">
            <v>492155</v>
          </cell>
          <cell r="F730">
            <v>-15756354</v>
          </cell>
        </row>
        <row r="731">
          <cell r="A731">
            <v>4110600104</v>
          </cell>
          <cell r="B731" t="str">
            <v>V.ACTUAL URBANA S.tasa Ambiental al Impto predial</v>
          </cell>
          <cell r="C731">
            <v>-10733087</v>
          </cell>
          <cell r="D731">
            <v>0</v>
          </cell>
          <cell r="E731">
            <v>275195</v>
          </cell>
          <cell r="F731">
            <v>-11008282</v>
          </cell>
        </row>
        <row r="732">
          <cell r="A732">
            <v>411061</v>
          </cell>
          <cell r="B732" t="str">
            <v>CONTRIBUCIONES</v>
          </cell>
          <cell r="C732">
            <v>-488982323</v>
          </cell>
          <cell r="D732">
            <v>0</v>
          </cell>
          <cell r="E732">
            <v>275689072</v>
          </cell>
          <cell r="F732">
            <v>-764671395</v>
          </cell>
        </row>
        <row r="733">
          <cell r="A733">
            <v>41106101</v>
          </cell>
          <cell r="B733" t="str">
            <v>CONTRIBUCIONES</v>
          </cell>
          <cell r="C733">
            <v>-488982323</v>
          </cell>
          <cell r="D733">
            <v>0</v>
          </cell>
          <cell r="E733">
            <v>275689072</v>
          </cell>
          <cell r="F733">
            <v>-764671395</v>
          </cell>
        </row>
        <row r="734">
          <cell r="A734">
            <v>4110610101</v>
          </cell>
          <cell r="B734" t="str">
            <v>Contribuciones Sector Electrico</v>
          </cell>
          <cell r="C734">
            <v>-488982323</v>
          </cell>
          <cell r="D734">
            <v>0</v>
          </cell>
          <cell r="E734">
            <v>275689072</v>
          </cell>
          <cell r="F734">
            <v>-764671395</v>
          </cell>
        </row>
        <row r="735">
          <cell r="A735">
            <v>411090</v>
          </cell>
          <cell r="B735" t="str">
            <v>Otras Contribuciones, Tasas e Ingresos no Tributarios</v>
          </cell>
          <cell r="C735">
            <v>-501604736</v>
          </cell>
          <cell r="D735">
            <v>0</v>
          </cell>
          <cell r="E735">
            <v>0</v>
          </cell>
          <cell r="F735">
            <v>-501604736</v>
          </cell>
        </row>
        <row r="736">
          <cell r="A736">
            <v>41109001</v>
          </cell>
          <cell r="B736" t="str">
            <v>OTROS INGRESOS NO TRIBUTARIOS</v>
          </cell>
          <cell r="C736">
            <v>0</v>
          </cell>
          <cell r="D736">
            <v>0</v>
          </cell>
          <cell r="E736">
            <v>0</v>
          </cell>
          <cell r="F736">
            <v>0</v>
          </cell>
        </row>
        <row r="737">
          <cell r="A737">
            <v>4110900102</v>
          </cell>
          <cell r="B737" t="str">
            <v>Fotocopias</v>
          </cell>
          <cell r="C737">
            <v>0</v>
          </cell>
          <cell r="D737">
            <v>0</v>
          </cell>
          <cell r="E737">
            <v>0</v>
          </cell>
          <cell r="F737">
            <v>0</v>
          </cell>
        </row>
        <row r="738">
          <cell r="A738">
            <v>41109002</v>
          </cell>
          <cell r="B738" t="str">
            <v>CONVENIOS</v>
          </cell>
          <cell r="C738">
            <v>-501604736</v>
          </cell>
          <cell r="D738">
            <v>0</v>
          </cell>
          <cell r="E738">
            <v>0</v>
          </cell>
          <cell r="F738">
            <v>-501604736</v>
          </cell>
        </row>
        <row r="739">
          <cell r="A739">
            <v>4110900201</v>
          </cell>
          <cell r="B739" t="str">
            <v>Convenio Red de Monitoreo Ambiental</v>
          </cell>
          <cell r="C739">
            <v>-501604736</v>
          </cell>
          <cell r="D739">
            <v>0</v>
          </cell>
          <cell r="E739">
            <v>0</v>
          </cell>
          <cell r="F739">
            <v>-501604736</v>
          </cell>
        </row>
        <row r="740">
          <cell r="A740">
            <v>44</v>
          </cell>
          <cell r="B740" t="str">
            <v>TRANSFERENCIAS Y SUBVENCIONES</v>
          </cell>
          <cell r="C740">
            <v>-427057929.31</v>
          </cell>
          <cell r="D740">
            <v>0</v>
          </cell>
          <cell r="E740">
            <v>142962248.02000001</v>
          </cell>
          <cell r="F740">
            <v>-570020177.33000004</v>
          </cell>
        </row>
        <row r="741">
          <cell r="A741">
            <v>4428</v>
          </cell>
          <cell r="B741" t="str">
            <v>OTRAS TRANSFERENCIAS</v>
          </cell>
          <cell r="C741">
            <v>-427057929.31</v>
          </cell>
          <cell r="D741">
            <v>0</v>
          </cell>
          <cell r="E741">
            <v>142962248.02000001</v>
          </cell>
          <cell r="F741">
            <v>-570020177.33000004</v>
          </cell>
        </row>
        <row r="742">
          <cell r="A742">
            <v>442802</v>
          </cell>
          <cell r="B742" t="str">
            <v>PARA PROYECTOS DE INVERSION</v>
          </cell>
          <cell r="C742">
            <v>0</v>
          </cell>
          <cell r="D742">
            <v>0</v>
          </cell>
          <cell r="E742">
            <v>0</v>
          </cell>
          <cell r="F742">
            <v>0</v>
          </cell>
        </row>
        <row r="743">
          <cell r="A743">
            <v>44280203</v>
          </cell>
          <cell r="B743" t="str">
            <v>CONVENIO CORPOCESAR</v>
          </cell>
          <cell r="C743">
            <v>0</v>
          </cell>
          <cell r="D743">
            <v>0</v>
          </cell>
          <cell r="E743">
            <v>0</v>
          </cell>
          <cell r="F743">
            <v>0</v>
          </cell>
        </row>
        <row r="744">
          <cell r="A744">
            <v>4428020301</v>
          </cell>
          <cell r="B744" t="str">
            <v>Convenio Corpocesar 198</v>
          </cell>
          <cell r="C744">
            <v>0</v>
          </cell>
          <cell r="D744">
            <v>0</v>
          </cell>
          <cell r="E744">
            <v>0</v>
          </cell>
          <cell r="F744">
            <v>0</v>
          </cell>
        </row>
        <row r="745">
          <cell r="A745">
            <v>442804</v>
          </cell>
          <cell r="B745" t="str">
            <v>PORCENTAJE AMBIENTAL SOBRE EL TOTAL RECAUDADO</v>
          </cell>
          <cell r="C745">
            <v>0</v>
          </cell>
          <cell r="D745">
            <v>0</v>
          </cell>
          <cell r="E745">
            <v>0</v>
          </cell>
          <cell r="F745">
            <v>0</v>
          </cell>
        </row>
        <row r="746">
          <cell r="A746">
            <v>44280401</v>
          </cell>
          <cell r="B746" t="str">
            <v>PORCENTAJE AMBIENTAL SOBRE EL TOTAL RECAUDADO</v>
          </cell>
          <cell r="C746">
            <v>0</v>
          </cell>
          <cell r="D746">
            <v>0</v>
          </cell>
          <cell r="E746">
            <v>0</v>
          </cell>
          <cell r="F746">
            <v>0</v>
          </cell>
        </row>
        <row r="747">
          <cell r="A747">
            <v>4428040101</v>
          </cell>
          <cell r="B747" t="str">
            <v>Porcentaje Ambiental Sobre El Total Recaudado VIGENCIA ACTUAL</v>
          </cell>
          <cell r="C747">
            <v>0</v>
          </cell>
          <cell r="D747">
            <v>0</v>
          </cell>
          <cell r="E747">
            <v>0</v>
          </cell>
          <cell r="F747">
            <v>0</v>
          </cell>
        </row>
        <row r="748">
          <cell r="A748">
            <v>4428040102</v>
          </cell>
          <cell r="B748" t="str">
            <v>Porcentaje Ambiental Sobre El Total Recaudado VIGENCIA ANTERIOR</v>
          </cell>
          <cell r="C748">
            <v>0</v>
          </cell>
          <cell r="D748">
            <v>0</v>
          </cell>
          <cell r="E748">
            <v>0</v>
          </cell>
          <cell r="F748">
            <v>0</v>
          </cell>
        </row>
        <row r="749">
          <cell r="A749">
            <v>442807</v>
          </cell>
          <cell r="B749" t="str">
            <v>BIENES RECIBIDOS SIN CONTRAPRESTACION</v>
          </cell>
          <cell r="C749">
            <v>0</v>
          </cell>
          <cell r="D749">
            <v>0</v>
          </cell>
          <cell r="E749">
            <v>0</v>
          </cell>
          <cell r="F749">
            <v>0</v>
          </cell>
        </row>
        <row r="750">
          <cell r="A750">
            <v>44280701</v>
          </cell>
          <cell r="B750" t="str">
            <v>BIENES RECIBIDOS SIN CONTRAPRESTACION</v>
          </cell>
          <cell r="C750">
            <v>0</v>
          </cell>
          <cell r="D750">
            <v>0</v>
          </cell>
          <cell r="E750">
            <v>0</v>
          </cell>
          <cell r="F750">
            <v>0</v>
          </cell>
        </row>
        <row r="751">
          <cell r="A751">
            <v>4428070101</v>
          </cell>
          <cell r="B751" t="str">
            <v>bienes recibidos sin contraprestacion</v>
          </cell>
          <cell r="C751">
            <v>0</v>
          </cell>
          <cell r="D751">
            <v>0</v>
          </cell>
          <cell r="E751">
            <v>0</v>
          </cell>
          <cell r="F751">
            <v>0</v>
          </cell>
        </row>
        <row r="752">
          <cell r="A752">
            <v>442808</v>
          </cell>
          <cell r="B752" t="str">
            <v>DONACIONES</v>
          </cell>
          <cell r="C752">
            <v>0</v>
          </cell>
          <cell r="D752">
            <v>0</v>
          </cell>
          <cell r="E752">
            <v>0</v>
          </cell>
          <cell r="F752">
            <v>0</v>
          </cell>
        </row>
        <row r="753">
          <cell r="A753">
            <v>44280801</v>
          </cell>
          <cell r="B753" t="str">
            <v>DONACIONES</v>
          </cell>
          <cell r="C753">
            <v>0</v>
          </cell>
          <cell r="D753">
            <v>0</v>
          </cell>
          <cell r="E753">
            <v>0</v>
          </cell>
          <cell r="F753">
            <v>0</v>
          </cell>
        </row>
        <row r="754">
          <cell r="A754">
            <v>4428080101</v>
          </cell>
          <cell r="B754" t="str">
            <v>DONACIONES EN ESPECIE APC COLOMBIA</v>
          </cell>
          <cell r="C754">
            <v>0</v>
          </cell>
          <cell r="D754">
            <v>0</v>
          </cell>
          <cell r="E754">
            <v>0</v>
          </cell>
          <cell r="F754">
            <v>0</v>
          </cell>
        </row>
        <row r="755">
          <cell r="A755">
            <v>442824</v>
          </cell>
          <cell r="B755" t="str">
            <v>Porcentaje ambiental sobre el total del recaudo por concepto de impuesto predial unificado</v>
          </cell>
          <cell r="C755">
            <v>-427057929.31</v>
          </cell>
          <cell r="D755">
            <v>0</v>
          </cell>
          <cell r="E755">
            <v>142962248.02000001</v>
          </cell>
          <cell r="F755">
            <v>-570020177.33000004</v>
          </cell>
        </row>
        <row r="756">
          <cell r="A756">
            <v>44282401</v>
          </cell>
          <cell r="B756" t="str">
            <v>PORCENTAJE AMBIENTAL SOBRE EL TOTAL RECAUDADO</v>
          </cell>
          <cell r="C756">
            <v>-427057929.31</v>
          </cell>
          <cell r="D756">
            <v>0</v>
          </cell>
          <cell r="E756">
            <v>142962248.02000001</v>
          </cell>
          <cell r="F756">
            <v>-570020177.33000004</v>
          </cell>
        </row>
        <row r="757">
          <cell r="A757">
            <v>4428240101</v>
          </cell>
          <cell r="B757" t="str">
            <v>Porcentaje Ambiental Sobre El Total Recaudado VIGENCIA ACTUAL</v>
          </cell>
          <cell r="C757">
            <v>-323707552.36000001</v>
          </cell>
          <cell r="D757">
            <v>0</v>
          </cell>
          <cell r="E757">
            <v>142962248.02000001</v>
          </cell>
          <cell r="F757">
            <v>-466669800.38</v>
          </cell>
        </row>
        <row r="758">
          <cell r="A758">
            <v>4428240102</v>
          </cell>
          <cell r="B758" t="str">
            <v>Porcentaje Ambiental Sobre El Total Recaudado VIGENCIA ANTERIOR</v>
          </cell>
          <cell r="C758">
            <v>-103350376.95</v>
          </cell>
          <cell r="D758">
            <v>0</v>
          </cell>
          <cell r="E758">
            <v>0</v>
          </cell>
          <cell r="F758">
            <v>-103350376.95</v>
          </cell>
        </row>
        <row r="759">
          <cell r="A759">
            <v>47</v>
          </cell>
          <cell r="B759" t="str">
            <v>OPERACIONES INTERINSTITUCIONALES</v>
          </cell>
          <cell r="C759">
            <v>-3088508990.3099999</v>
          </cell>
          <cell r="D759">
            <v>0</v>
          </cell>
          <cell r="E759">
            <v>553381812</v>
          </cell>
          <cell r="F759">
            <v>-3641890802.3099999</v>
          </cell>
        </row>
        <row r="760">
          <cell r="A760">
            <v>4705</v>
          </cell>
          <cell r="B760" t="str">
            <v>FONDOS RECIBIDOS</v>
          </cell>
          <cell r="C760">
            <v>-3043285990.3099999</v>
          </cell>
          <cell r="D760">
            <v>0</v>
          </cell>
          <cell r="E760">
            <v>538030812</v>
          </cell>
          <cell r="F760">
            <v>-3581316802.3099999</v>
          </cell>
        </row>
        <row r="761">
          <cell r="A761">
            <v>470508</v>
          </cell>
          <cell r="B761" t="str">
            <v>FUNCIONAMIENTO</v>
          </cell>
          <cell r="C761">
            <v>-3043285990.3099999</v>
          </cell>
          <cell r="D761">
            <v>0</v>
          </cell>
          <cell r="E761">
            <v>538030812</v>
          </cell>
          <cell r="F761">
            <v>-3581316802.3099999</v>
          </cell>
        </row>
        <row r="762">
          <cell r="A762">
            <v>47050801</v>
          </cell>
          <cell r="B762" t="str">
            <v>FUNCIONAMIENTO</v>
          </cell>
          <cell r="C762">
            <v>-3043285990.3099999</v>
          </cell>
          <cell r="D762">
            <v>0</v>
          </cell>
          <cell r="E762">
            <v>538030812</v>
          </cell>
          <cell r="F762">
            <v>-3581316802.3099999</v>
          </cell>
        </row>
        <row r="763">
          <cell r="A763">
            <v>4705080101</v>
          </cell>
          <cell r="B763" t="str">
            <v>Gastos de Personal</v>
          </cell>
          <cell r="C763">
            <v>-2984633637</v>
          </cell>
          <cell r="D763">
            <v>0</v>
          </cell>
          <cell r="E763">
            <v>522683812</v>
          </cell>
          <cell r="F763">
            <v>-3507317449</v>
          </cell>
        </row>
        <row r="764">
          <cell r="A764">
            <v>4705080102</v>
          </cell>
          <cell r="B764" t="str">
            <v>Gastos Generales</v>
          </cell>
          <cell r="C764">
            <v>-58652353.310000002</v>
          </cell>
          <cell r="D764">
            <v>0</v>
          </cell>
          <cell r="E764">
            <v>15347000</v>
          </cell>
          <cell r="F764">
            <v>-73999353.310000002</v>
          </cell>
        </row>
        <row r="765">
          <cell r="A765">
            <v>470510</v>
          </cell>
          <cell r="B765" t="str">
            <v>INVERSION</v>
          </cell>
          <cell r="C765">
            <v>0</v>
          </cell>
          <cell r="D765">
            <v>0</v>
          </cell>
          <cell r="E765">
            <v>0</v>
          </cell>
          <cell r="F765">
            <v>0</v>
          </cell>
        </row>
        <row r="766">
          <cell r="A766">
            <v>47051001</v>
          </cell>
          <cell r="B766" t="str">
            <v>INVERSION</v>
          </cell>
          <cell r="C766">
            <v>0</v>
          </cell>
          <cell r="D766">
            <v>0</v>
          </cell>
          <cell r="E766">
            <v>0</v>
          </cell>
          <cell r="F766">
            <v>0</v>
          </cell>
        </row>
        <row r="767">
          <cell r="A767">
            <v>4705100101</v>
          </cell>
          <cell r="B767" t="str">
            <v>Inversion</v>
          </cell>
          <cell r="C767">
            <v>0</v>
          </cell>
          <cell r="D767">
            <v>0</v>
          </cell>
          <cell r="E767">
            <v>0</v>
          </cell>
          <cell r="F767">
            <v>0</v>
          </cell>
        </row>
        <row r="768">
          <cell r="A768">
            <v>4722</v>
          </cell>
          <cell r="B768" t="str">
            <v>OPERACIONES SIN FLUJO DE EFECTIVO</v>
          </cell>
          <cell r="C768">
            <v>-45223000</v>
          </cell>
          <cell r="D768">
            <v>0</v>
          </cell>
          <cell r="E768">
            <v>15351000</v>
          </cell>
          <cell r="F768">
            <v>-60574000</v>
          </cell>
        </row>
        <row r="769">
          <cell r="A769">
            <v>472201</v>
          </cell>
          <cell r="B769" t="str">
            <v>CRUCE DE CUENTAS</v>
          </cell>
          <cell r="C769">
            <v>-45223000</v>
          </cell>
          <cell r="D769">
            <v>0</v>
          </cell>
          <cell r="E769">
            <v>15351000</v>
          </cell>
          <cell r="F769">
            <v>-60574000</v>
          </cell>
        </row>
        <row r="770">
          <cell r="A770">
            <v>47220101</v>
          </cell>
          <cell r="B770" t="str">
            <v>CRUCE DE CUENTAS</v>
          </cell>
          <cell r="C770">
            <v>-45223000</v>
          </cell>
          <cell r="D770">
            <v>0</v>
          </cell>
          <cell r="E770">
            <v>15351000</v>
          </cell>
          <cell r="F770">
            <v>-60574000</v>
          </cell>
        </row>
        <row r="771">
          <cell r="A771">
            <v>4722010101</v>
          </cell>
          <cell r="B771" t="str">
            <v>Deducciones A Favor De La DIAN RETE FTE</v>
          </cell>
          <cell r="C771">
            <v>-43463000</v>
          </cell>
          <cell r="D771">
            <v>0</v>
          </cell>
          <cell r="E771">
            <v>15351000</v>
          </cell>
          <cell r="F771">
            <v>-58814000</v>
          </cell>
        </row>
        <row r="772">
          <cell r="A772">
            <v>4722010102</v>
          </cell>
          <cell r="B772" t="str">
            <v>Deducciones A Favor De La DIAN RETE IVA</v>
          </cell>
          <cell r="C772">
            <v>-1760000</v>
          </cell>
          <cell r="D772">
            <v>0</v>
          </cell>
          <cell r="E772">
            <v>0</v>
          </cell>
          <cell r="F772">
            <v>-1760000</v>
          </cell>
        </row>
        <row r="773">
          <cell r="A773">
            <v>472203</v>
          </cell>
          <cell r="B773" t="str">
            <v>CUOTA DE FISCALIZACION Y AUDITAJE</v>
          </cell>
          <cell r="C773">
            <v>0</v>
          </cell>
          <cell r="D773">
            <v>0</v>
          </cell>
          <cell r="E773">
            <v>0</v>
          </cell>
          <cell r="F773">
            <v>0</v>
          </cell>
        </row>
        <row r="774">
          <cell r="A774">
            <v>47220301</v>
          </cell>
          <cell r="B774" t="str">
            <v>CUOTA DE FISCALIZACION Y AUDITAJE</v>
          </cell>
          <cell r="C774">
            <v>0</v>
          </cell>
          <cell r="D774">
            <v>0</v>
          </cell>
          <cell r="E774">
            <v>0</v>
          </cell>
          <cell r="F774">
            <v>0</v>
          </cell>
        </row>
        <row r="775">
          <cell r="A775">
            <v>4722030101</v>
          </cell>
          <cell r="B775" t="str">
            <v>Cuota de Fiscalizcion y Auditaje</v>
          </cell>
          <cell r="C775">
            <v>0</v>
          </cell>
          <cell r="D775">
            <v>0</v>
          </cell>
          <cell r="E775">
            <v>0</v>
          </cell>
          <cell r="F775">
            <v>0</v>
          </cell>
        </row>
        <row r="776">
          <cell r="A776">
            <v>472290</v>
          </cell>
          <cell r="B776" t="str">
            <v>OTRAS OPERACIONES SIN FLUJO DE EFECTIVO</v>
          </cell>
          <cell r="C776">
            <v>0</v>
          </cell>
          <cell r="D776">
            <v>0</v>
          </cell>
          <cell r="E776">
            <v>0</v>
          </cell>
          <cell r="F776">
            <v>0</v>
          </cell>
        </row>
        <row r="777">
          <cell r="A777">
            <v>47229001</v>
          </cell>
          <cell r="B777" t="str">
            <v>RECAUDOS A FAVOR DE TERCEROS</v>
          </cell>
          <cell r="C777">
            <v>0</v>
          </cell>
          <cell r="D777">
            <v>0</v>
          </cell>
          <cell r="E777">
            <v>0</v>
          </cell>
          <cell r="F777">
            <v>0</v>
          </cell>
        </row>
        <row r="778">
          <cell r="A778">
            <v>4722900101</v>
          </cell>
          <cell r="B778" t="str">
            <v>Estampilla Pro-Unal y demas universidades estatales</v>
          </cell>
          <cell r="C778">
            <v>0</v>
          </cell>
          <cell r="D778">
            <v>0</v>
          </cell>
          <cell r="E778">
            <v>0</v>
          </cell>
          <cell r="F778">
            <v>0</v>
          </cell>
        </row>
        <row r="779">
          <cell r="A779">
            <v>4722900102</v>
          </cell>
          <cell r="B779" t="str">
            <v>Deducciones a favor de la Dian Retefuente</v>
          </cell>
          <cell r="C779">
            <v>0</v>
          </cell>
          <cell r="D779">
            <v>0</v>
          </cell>
          <cell r="E779">
            <v>0</v>
          </cell>
          <cell r="F779">
            <v>0</v>
          </cell>
        </row>
        <row r="780">
          <cell r="A780">
            <v>4722900103</v>
          </cell>
          <cell r="B780" t="str">
            <v>Deducciones a favor de la Dian Reteiva</v>
          </cell>
          <cell r="C780">
            <v>0</v>
          </cell>
          <cell r="D780">
            <v>0</v>
          </cell>
          <cell r="E780">
            <v>0</v>
          </cell>
          <cell r="F780">
            <v>0</v>
          </cell>
        </row>
        <row r="781">
          <cell r="A781">
            <v>4722900104</v>
          </cell>
          <cell r="B781" t="str">
            <v>ADQUISISON DE BIEN SIN FLUJO DE EFECTIVO</v>
          </cell>
          <cell r="C781">
            <v>0</v>
          </cell>
          <cell r="D781">
            <v>0</v>
          </cell>
          <cell r="E781">
            <v>0</v>
          </cell>
          <cell r="F781">
            <v>0</v>
          </cell>
        </row>
        <row r="782">
          <cell r="A782">
            <v>47229002</v>
          </cell>
          <cell r="B782" t="str">
            <v>REGALIAS</v>
          </cell>
          <cell r="C782">
            <v>0</v>
          </cell>
          <cell r="D782">
            <v>0</v>
          </cell>
          <cell r="E782">
            <v>0</v>
          </cell>
          <cell r="F782">
            <v>0</v>
          </cell>
        </row>
        <row r="783">
          <cell r="A783">
            <v>4722900202</v>
          </cell>
          <cell r="B783" t="str">
            <v>PROYECTOS DE DESARROLLO REGIONAL</v>
          </cell>
          <cell r="C783">
            <v>0</v>
          </cell>
          <cell r="D783">
            <v>0</v>
          </cell>
          <cell r="E783">
            <v>0</v>
          </cell>
          <cell r="F783">
            <v>0</v>
          </cell>
        </row>
        <row r="784">
          <cell r="A784">
            <v>48</v>
          </cell>
          <cell r="B784" t="str">
            <v>OTROS INGRESOS</v>
          </cell>
          <cell r="C784">
            <v>-287617770.87</v>
          </cell>
          <cell r="D784">
            <v>0</v>
          </cell>
          <cell r="E784">
            <v>10671466.869999999</v>
          </cell>
          <cell r="F784">
            <v>-298289237.74000001</v>
          </cell>
        </row>
        <row r="785">
          <cell r="A785">
            <v>4802</v>
          </cell>
          <cell r="B785" t="str">
            <v>FINANCIEROS</v>
          </cell>
          <cell r="C785">
            <v>-101881256.12</v>
          </cell>
          <cell r="D785">
            <v>0</v>
          </cell>
          <cell r="E785">
            <v>4161919.44</v>
          </cell>
          <cell r="F785">
            <v>-106043175.56</v>
          </cell>
        </row>
        <row r="786">
          <cell r="A786">
            <v>480201</v>
          </cell>
          <cell r="B786" t="str">
            <v>INTERESES SOBRE DEPOSITOS EN INSTITUCIONES FINANCIERAS</v>
          </cell>
          <cell r="C786">
            <v>-33697709.909999996</v>
          </cell>
          <cell r="D786">
            <v>0</v>
          </cell>
          <cell r="E786">
            <v>2278626.52</v>
          </cell>
          <cell r="F786">
            <v>-35976336.43</v>
          </cell>
        </row>
        <row r="787">
          <cell r="A787">
            <v>48020101</v>
          </cell>
          <cell r="B787" t="str">
            <v>INTERESES SOBRE DEPOSITOS EN INSTITUCIONES FINANCIERAS</v>
          </cell>
          <cell r="C787">
            <v>-33697709.909999996</v>
          </cell>
          <cell r="D787">
            <v>0</v>
          </cell>
          <cell r="E787">
            <v>2278626.52</v>
          </cell>
          <cell r="F787">
            <v>-35976336.43</v>
          </cell>
        </row>
        <row r="788">
          <cell r="A788">
            <v>4802010101</v>
          </cell>
          <cell r="B788" t="str">
            <v>Rend. F/ros INGRESOS PROPIOS</v>
          </cell>
          <cell r="C788">
            <v>-26753958.010000002</v>
          </cell>
          <cell r="D788">
            <v>0</v>
          </cell>
          <cell r="E788">
            <v>1968902.9</v>
          </cell>
          <cell r="F788">
            <v>-28722860.91</v>
          </cell>
        </row>
        <row r="789">
          <cell r="A789">
            <v>4802010102</v>
          </cell>
          <cell r="B789" t="str">
            <v>Rend. F/ros TASA POR USO DE AGUA</v>
          </cell>
          <cell r="C789">
            <v>-394861.49</v>
          </cell>
          <cell r="D789">
            <v>0</v>
          </cell>
          <cell r="E789">
            <v>123620.89</v>
          </cell>
          <cell r="F789">
            <v>-518482.38</v>
          </cell>
        </row>
        <row r="790">
          <cell r="A790">
            <v>4802010103</v>
          </cell>
          <cell r="B790" t="str">
            <v>Rend. F/ros TASA RETRIBUTIVA</v>
          </cell>
          <cell r="C790">
            <v>-6527354.6100000003</v>
          </cell>
          <cell r="D790">
            <v>0</v>
          </cell>
          <cell r="E790">
            <v>183506.36</v>
          </cell>
          <cell r="F790">
            <v>-6710860.9699999997</v>
          </cell>
        </row>
        <row r="791">
          <cell r="A791">
            <v>4802010104</v>
          </cell>
          <cell r="B791" t="str">
            <v>Rend. F/ros APROVECHAMIENTO FORESTAL</v>
          </cell>
          <cell r="C791">
            <v>-21535.8</v>
          </cell>
          <cell r="D791">
            <v>0</v>
          </cell>
          <cell r="E791">
            <v>2596.37</v>
          </cell>
          <cell r="F791">
            <v>-24132.17</v>
          </cell>
        </row>
        <row r="792">
          <cell r="A792">
            <v>480223</v>
          </cell>
          <cell r="B792" t="str">
            <v>COMISIONES</v>
          </cell>
          <cell r="C792">
            <v>-61199.72</v>
          </cell>
          <cell r="D792">
            <v>0</v>
          </cell>
          <cell r="E792">
            <v>2788.88</v>
          </cell>
          <cell r="F792">
            <v>-63988.6</v>
          </cell>
        </row>
        <row r="793">
          <cell r="A793">
            <v>48022301</v>
          </cell>
          <cell r="B793" t="str">
            <v>POR PSE</v>
          </cell>
          <cell r="C793">
            <v>-61199.72</v>
          </cell>
          <cell r="D793">
            <v>0</v>
          </cell>
          <cell r="E793">
            <v>2788.88</v>
          </cell>
          <cell r="F793">
            <v>-63988.6</v>
          </cell>
        </row>
        <row r="794">
          <cell r="A794">
            <v>4802230101</v>
          </cell>
          <cell r="B794" t="str">
            <v>COMISIONES POR PSE PROPIOS</v>
          </cell>
          <cell r="C794">
            <v>-12599.25</v>
          </cell>
          <cell r="D794">
            <v>0</v>
          </cell>
          <cell r="E794">
            <v>0</v>
          </cell>
          <cell r="F794">
            <v>-12599.25</v>
          </cell>
        </row>
        <row r="795">
          <cell r="A795">
            <v>4802230102</v>
          </cell>
          <cell r="B795" t="str">
            <v>COMISIONES POR PSE AGUA</v>
          </cell>
          <cell r="C795">
            <v>-48600.47</v>
          </cell>
          <cell r="D795">
            <v>0</v>
          </cell>
          <cell r="E795">
            <v>2788.88</v>
          </cell>
          <cell r="F795">
            <v>-51389.35</v>
          </cell>
        </row>
        <row r="796">
          <cell r="A796">
            <v>480232</v>
          </cell>
          <cell r="B796" t="str">
            <v>RENDIMIENTOS SOBRE RECURSOS ENTREGADOS EN ADMON</v>
          </cell>
          <cell r="C796">
            <v>-52394263.490000002</v>
          </cell>
          <cell r="D796">
            <v>0</v>
          </cell>
          <cell r="E796">
            <v>95621.04</v>
          </cell>
          <cell r="F796">
            <v>-52489884.530000001</v>
          </cell>
        </row>
        <row r="797">
          <cell r="A797">
            <v>48023201</v>
          </cell>
          <cell r="B797" t="str">
            <v>RENDIMIENTOS SOBRE RECURSOS ENTREGADOS EN ADMON</v>
          </cell>
          <cell r="C797">
            <v>-52394263.490000002</v>
          </cell>
          <cell r="D797">
            <v>0</v>
          </cell>
          <cell r="E797">
            <v>95621.04</v>
          </cell>
          <cell r="F797">
            <v>-52489884.530000001</v>
          </cell>
        </row>
        <row r="798">
          <cell r="A798">
            <v>4802320101</v>
          </cell>
          <cell r="B798" t="str">
            <v>Rendimientos sobre recursos entregados en Admon</v>
          </cell>
          <cell r="C798">
            <v>-52394263.490000002</v>
          </cell>
          <cell r="D798">
            <v>0</v>
          </cell>
          <cell r="E798">
            <v>95621.04</v>
          </cell>
          <cell r="F798">
            <v>-52489884.530000001</v>
          </cell>
        </row>
        <row r="799">
          <cell r="A799">
            <v>480233</v>
          </cell>
          <cell r="B799" t="str">
            <v>Otros Intereses de mora</v>
          </cell>
          <cell r="C799">
            <v>-15728083</v>
          </cell>
          <cell r="D799">
            <v>0</v>
          </cell>
          <cell r="E799">
            <v>1784883</v>
          </cell>
          <cell r="F799">
            <v>-17512966</v>
          </cell>
        </row>
        <row r="800">
          <cell r="A800">
            <v>48023301</v>
          </cell>
          <cell r="B800" t="str">
            <v>INTERESES DE MORA PORCENTAJE AMBIENTAL</v>
          </cell>
          <cell r="C800">
            <v>0</v>
          </cell>
          <cell r="D800">
            <v>0</v>
          </cell>
          <cell r="E800">
            <v>0</v>
          </cell>
          <cell r="F800">
            <v>0</v>
          </cell>
        </row>
        <row r="801">
          <cell r="A801">
            <v>4802330101</v>
          </cell>
          <cell r="B801" t="str">
            <v>Intereses De Mora Porcentaje Ambiental A Cargo Del Municipio</v>
          </cell>
          <cell r="C801">
            <v>0</v>
          </cell>
          <cell r="D801">
            <v>0</v>
          </cell>
          <cell r="E801">
            <v>0</v>
          </cell>
          <cell r="F801">
            <v>0</v>
          </cell>
        </row>
        <row r="802">
          <cell r="A802">
            <v>48023302</v>
          </cell>
          <cell r="B802" t="str">
            <v>INTERESES DE MORA SOBRETASA AMBIENTAL</v>
          </cell>
          <cell r="C802">
            <v>-15728083</v>
          </cell>
          <cell r="D802">
            <v>0</v>
          </cell>
          <cell r="E802">
            <v>1784883</v>
          </cell>
          <cell r="F802">
            <v>-17512966</v>
          </cell>
        </row>
        <row r="803">
          <cell r="A803">
            <v>4802330201</v>
          </cell>
          <cell r="B803" t="str">
            <v>Intereses De Mora sobretasa Ambiental A Cargo Del Municipio</v>
          </cell>
          <cell r="C803">
            <v>-12496041</v>
          </cell>
          <cell r="D803">
            <v>0</v>
          </cell>
          <cell r="E803">
            <v>1784883</v>
          </cell>
          <cell r="F803">
            <v>-14280924</v>
          </cell>
        </row>
        <row r="804">
          <cell r="A804">
            <v>4802330202</v>
          </cell>
          <cell r="B804" t="str">
            <v>Intereses De Mora sobretasa Ambiental A Cargo Del Contribuyente</v>
          </cell>
          <cell r="C804">
            <v>-3232042</v>
          </cell>
          <cell r="D804">
            <v>0</v>
          </cell>
          <cell r="E804">
            <v>0</v>
          </cell>
          <cell r="F804">
            <v>-3232042</v>
          </cell>
        </row>
        <row r="805">
          <cell r="A805">
            <v>4808</v>
          </cell>
          <cell r="B805" t="str">
            <v>INGRESOS DIVERSOS</v>
          </cell>
          <cell r="C805">
            <v>-20062576.390000001</v>
          </cell>
          <cell r="D805">
            <v>0</v>
          </cell>
          <cell r="E805">
            <v>4133.18</v>
          </cell>
          <cell r="F805">
            <v>-20066709.57</v>
          </cell>
        </row>
        <row r="806">
          <cell r="A806">
            <v>480825</v>
          </cell>
          <cell r="B806" t="str">
            <v>SOBRANTES</v>
          </cell>
          <cell r="C806">
            <v>-35187.39</v>
          </cell>
          <cell r="D806">
            <v>0</v>
          </cell>
          <cell r="E806">
            <v>4133.18</v>
          </cell>
          <cell r="F806">
            <v>-39320.57</v>
          </cell>
        </row>
        <row r="807">
          <cell r="A807">
            <v>48082501</v>
          </cell>
          <cell r="B807" t="str">
            <v>SOBRANTES</v>
          </cell>
          <cell r="C807">
            <v>-35187.39</v>
          </cell>
          <cell r="D807">
            <v>0</v>
          </cell>
          <cell r="E807">
            <v>4133.18</v>
          </cell>
          <cell r="F807">
            <v>-39320.57</v>
          </cell>
        </row>
        <row r="808">
          <cell r="A808">
            <v>4808250101</v>
          </cell>
          <cell r="B808" t="str">
            <v>SOBRANTES</v>
          </cell>
          <cell r="C808">
            <v>-35187.39</v>
          </cell>
          <cell r="D808">
            <v>0</v>
          </cell>
          <cell r="E808">
            <v>4133.18</v>
          </cell>
          <cell r="F808">
            <v>-39320.57</v>
          </cell>
        </row>
        <row r="809">
          <cell r="A809">
            <v>480826</v>
          </cell>
          <cell r="B809" t="str">
            <v xml:space="preserve">RECUPERACIONES </v>
          </cell>
          <cell r="C809">
            <v>-20027388</v>
          </cell>
          <cell r="D809">
            <v>0</v>
          </cell>
          <cell r="E809">
            <v>0</v>
          </cell>
          <cell r="F809">
            <v>-20027388</v>
          </cell>
        </row>
        <row r="810">
          <cell r="A810">
            <v>48082601</v>
          </cell>
          <cell r="B810" t="str">
            <v>Recuperaciones</v>
          </cell>
          <cell r="C810">
            <v>-20027388</v>
          </cell>
          <cell r="D810">
            <v>0</v>
          </cell>
          <cell r="E810">
            <v>0</v>
          </cell>
          <cell r="F810">
            <v>-20027388</v>
          </cell>
        </row>
        <row r="811">
          <cell r="A811">
            <v>4808260101</v>
          </cell>
          <cell r="B811" t="str">
            <v>Recuperacion por Litigios o Demandas</v>
          </cell>
          <cell r="C811">
            <v>-20027388</v>
          </cell>
          <cell r="D811">
            <v>0</v>
          </cell>
          <cell r="E811">
            <v>0</v>
          </cell>
          <cell r="F811">
            <v>-20027388</v>
          </cell>
        </row>
        <row r="812">
          <cell r="A812">
            <v>4808260102</v>
          </cell>
          <cell r="B812" t="str">
            <v>Recuperacion en calculo beneficios empleados</v>
          </cell>
          <cell r="C812">
            <v>0</v>
          </cell>
          <cell r="D812">
            <v>0</v>
          </cell>
          <cell r="E812">
            <v>0</v>
          </cell>
          <cell r="F812">
            <v>0</v>
          </cell>
        </row>
        <row r="813">
          <cell r="A813">
            <v>4808260103</v>
          </cell>
          <cell r="B813" t="str">
            <v>Recuperacion Cartera</v>
          </cell>
          <cell r="C813">
            <v>0</v>
          </cell>
          <cell r="D813">
            <v>0</v>
          </cell>
          <cell r="E813">
            <v>0</v>
          </cell>
          <cell r="F813">
            <v>0</v>
          </cell>
        </row>
        <row r="814">
          <cell r="A814">
            <v>4808260104</v>
          </cell>
          <cell r="B814" t="str">
            <v>Recuperacion Cartera -Intereses</v>
          </cell>
          <cell r="C814">
            <v>0</v>
          </cell>
          <cell r="D814">
            <v>0</v>
          </cell>
          <cell r="E814">
            <v>0</v>
          </cell>
          <cell r="F814">
            <v>0</v>
          </cell>
        </row>
        <row r="815">
          <cell r="A815">
            <v>4808260105</v>
          </cell>
          <cell r="B815" t="str">
            <v>Recuperacion de Otros Gastos</v>
          </cell>
          <cell r="C815">
            <v>0</v>
          </cell>
          <cell r="D815">
            <v>0</v>
          </cell>
          <cell r="E815">
            <v>0</v>
          </cell>
          <cell r="F815">
            <v>0</v>
          </cell>
        </row>
        <row r="816">
          <cell r="A816">
            <v>480828</v>
          </cell>
          <cell r="B816" t="str">
            <v>INDEMNIZACIONES</v>
          </cell>
          <cell r="C816">
            <v>0</v>
          </cell>
          <cell r="D816">
            <v>0</v>
          </cell>
          <cell r="E816">
            <v>0</v>
          </cell>
          <cell r="F816">
            <v>0</v>
          </cell>
        </row>
        <row r="817">
          <cell r="A817">
            <v>48082801</v>
          </cell>
          <cell r="B817" t="str">
            <v>INDEMNIZACIONES</v>
          </cell>
          <cell r="C817">
            <v>0</v>
          </cell>
          <cell r="D817">
            <v>0</v>
          </cell>
          <cell r="E817">
            <v>0</v>
          </cell>
          <cell r="F817">
            <v>0</v>
          </cell>
        </row>
        <row r="818">
          <cell r="A818">
            <v>4808280101</v>
          </cell>
          <cell r="B818" t="str">
            <v>Indemnizaciones</v>
          </cell>
          <cell r="C818">
            <v>0</v>
          </cell>
          <cell r="D818">
            <v>0</v>
          </cell>
          <cell r="E818">
            <v>0</v>
          </cell>
          <cell r="F818">
            <v>0</v>
          </cell>
        </row>
        <row r="819">
          <cell r="A819">
            <v>480837</v>
          </cell>
          <cell r="B819" t="str">
            <v>VARIACIONES DE BENEFICIOS A LOS EMPLEADOS POR TERMINACION DEL VINCULO LABORAL O CONTRACTUAL</v>
          </cell>
          <cell r="C819">
            <v>-1</v>
          </cell>
          <cell r="D819">
            <v>0</v>
          </cell>
          <cell r="E819">
            <v>0</v>
          </cell>
          <cell r="F819">
            <v>-1</v>
          </cell>
        </row>
        <row r="820">
          <cell r="A820">
            <v>48083701</v>
          </cell>
          <cell r="B820" t="str">
            <v>VARIACIONES DE BENEFICIOS A LOS EMPLEADOS POR TERMINACION DEL VINCULO LABORAL</v>
          </cell>
          <cell r="C820">
            <v>-1</v>
          </cell>
          <cell r="D820">
            <v>0</v>
          </cell>
          <cell r="E820">
            <v>0</v>
          </cell>
          <cell r="F820">
            <v>-1</v>
          </cell>
        </row>
        <row r="821">
          <cell r="A821">
            <v>4808370101</v>
          </cell>
          <cell r="B821" t="str">
            <v>Vacaciones</v>
          </cell>
          <cell r="C821">
            <v>0</v>
          </cell>
          <cell r="D821">
            <v>0</v>
          </cell>
          <cell r="E821">
            <v>0</v>
          </cell>
          <cell r="F821">
            <v>0</v>
          </cell>
        </row>
        <row r="822">
          <cell r="A822">
            <v>4808370102</v>
          </cell>
          <cell r="B822" t="str">
            <v>Prima de Vacaciones</v>
          </cell>
          <cell r="C822">
            <v>-1</v>
          </cell>
          <cell r="D822">
            <v>0</v>
          </cell>
          <cell r="E822">
            <v>0</v>
          </cell>
          <cell r="F822">
            <v>-1</v>
          </cell>
        </row>
        <row r="823">
          <cell r="A823">
            <v>4808370103</v>
          </cell>
          <cell r="B823" t="str">
            <v>Bonificacion Especial por Recracion</v>
          </cell>
          <cell r="C823">
            <v>0</v>
          </cell>
          <cell r="D823">
            <v>0</v>
          </cell>
          <cell r="E823">
            <v>0</v>
          </cell>
          <cell r="F823">
            <v>0</v>
          </cell>
        </row>
        <row r="824">
          <cell r="A824">
            <v>4808370104</v>
          </cell>
          <cell r="B824" t="str">
            <v>Prima de Servicios</v>
          </cell>
          <cell r="C824">
            <v>0</v>
          </cell>
          <cell r="D824">
            <v>0</v>
          </cell>
          <cell r="E824">
            <v>0</v>
          </cell>
          <cell r="F824">
            <v>0</v>
          </cell>
        </row>
        <row r="825">
          <cell r="A825">
            <v>480890</v>
          </cell>
          <cell r="B825" t="str">
            <v>OTROS INGRESOS DIVERSOS</v>
          </cell>
          <cell r="C825">
            <v>0</v>
          </cell>
          <cell r="D825">
            <v>0</v>
          </cell>
          <cell r="E825">
            <v>0</v>
          </cell>
          <cell r="F825">
            <v>0</v>
          </cell>
        </row>
        <row r="826">
          <cell r="A826">
            <v>48089001</v>
          </cell>
          <cell r="B826" t="str">
            <v>CONSIGNACION POR IDENTIFICAR</v>
          </cell>
          <cell r="C826">
            <v>0</v>
          </cell>
          <cell r="D826">
            <v>0</v>
          </cell>
          <cell r="E826">
            <v>0</v>
          </cell>
          <cell r="F826">
            <v>0</v>
          </cell>
        </row>
        <row r="827">
          <cell r="A827">
            <v>4808900101</v>
          </cell>
          <cell r="B827" t="str">
            <v>Tasa por Uso de Agua</v>
          </cell>
          <cell r="C827">
            <v>0</v>
          </cell>
          <cell r="D827">
            <v>0</v>
          </cell>
          <cell r="E827">
            <v>0</v>
          </cell>
          <cell r="F827">
            <v>0</v>
          </cell>
        </row>
        <row r="828">
          <cell r="A828">
            <v>4808900102</v>
          </cell>
          <cell r="B828" t="str">
            <v>Tasa Retributiva</v>
          </cell>
          <cell r="C828">
            <v>0</v>
          </cell>
          <cell r="D828">
            <v>0</v>
          </cell>
          <cell r="E828">
            <v>0</v>
          </cell>
          <cell r="F828">
            <v>0</v>
          </cell>
        </row>
        <row r="829">
          <cell r="A829">
            <v>4808900103</v>
          </cell>
          <cell r="B829" t="str">
            <v>Otras no identificadas</v>
          </cell>
          <cell r="C829">
            <v>0</v>
          </cell>
          <cell r="D829">
            <v>0</v>
          </cell>
          <cell r="E829">
            <v>0</v>
          </cell>
          <cell r="F829">
            <v>0</v>
          </cell>
        </row>
        <row r="830">
          <cell r="A830">
            <v>48089002</v>
          </cell>
          <cell r="B830" t="str">
            <v>INGRESOS FISCALES NO TRIBUTARIOS</v>
          </cell>
          <cell r="C830">
            <v>0</v>
          </cell>
          <cell r="D830">
            <v>0</v>
          </cell>
          <cell r="E830">
            <v>0</v>
          </cell>
          <cell r="F830">
            <v>0</v>
          </cell>
        </row>
        <row r="831">
          <cell r="A831">
            <v>4808900202</v>
          </cell>
          <cell r="B831" t="str">
            <v>Porcentaje y Sobretasa ambiental al Impto.Predial</v>
          </cell>
          <cell r="C831">
            <v>0</v>
          </cell>
          <cell r="D831">
            <v>0</v>
          </cell>
          <cell r="E831">
            <v>0</v>
          </cell>
          <cell r="F831">
            <v>0</v>
          </cell>
        </row>
        <row r="832">
          <cell r="A832">
            <v>4808900208</v>
          </cell>
          <cell r="B832" t="str">
            <v>Intereses s/tasa ambiental al impto predial</v>
          </cell>
          <cell r="C832">
            <v>0</v>
          </cell>
          <cell r="D832">
            <v>0</v>
          </cell>
          <cell r="E832">
            <v>0</v>
          </cell>
          <cell r="F832">
            <v>0</v>
          </cell>
        </row>
        <row r="833">
          <cell r="A833">
            <v>4808900211</v>
          </cell>
          <cell r="B833" t="str">
            <v>Sobretasa ambiental al Peaje</v>
          </cell>
          <cell r="C833">
            <v>0</v>
          </cell>
          <cell r="D833">
            <v>0</v>
          </cell>
          <cell r="E833">
            <v>0</v>
          </cell>
          <cell r="F833">
            <v>0</v>
          </cell>
        </row>
        <row r="834">
          <cell r="A834">
            <v>48089003</v>
          </cell>
          <cell r="B834" t="str">
            <v>FINANCIEROS</v>
          </cell>
          <cell r="C834">
            <v>0</v>
          </cell>
          <cell r="D834">
            <v>0</v>
          </cell>
          <cell r="E834">
            <v>0</v>
          </cell>
          <cell r="F834">
            <v>0</v>
          </cell>
        </row>
        <row r="835">
          <cell r="A835">
            <v>4808900301</v>
          </cell>
          <cell r="B835" t="str">
            <v>Intereses sobre depositos en instituciones financieras</v>
          </cell>
          <cell r="C835">
            <v>0</v>
          </cell>
          <cell r="D835">
            <v>0</v>
          </cell>
          <cell r="E835">
            <v>0</v>
          </cell>
          <cell r="F835">
            <v>0</v>
          </cell>
        </row>
        <row r="836">
          <cell r="A836">
            <v>4830</v>
          </cell>
          <cell r="B836" t="str">
            <v>REVERSION DE LAS PERDIDAS POR DETERIORO DE VALOR</v>
          </cell>
          <cell r="C836">
            <v>-165673938.36000001</v>
          </cell>
          <cell r="D836">
            <v>0</v>
          </cell>
          <cell r="E836">
            <v>6505414.25</v>
          </cell>
          <cell r="F836">
            <v>-172179352.61000001</v>
          </cell>
        </row>
        <row r="837">
          <cell r="A837">
            <v>483002</v>
          </cell>
          <cell r="B837" t="str">
            <v>CUENTAS POR COBRAR</v>
          </cell>
          <cell r="C837">
            <v>-165673938.36000001</v>
          </cell>
          <cell r="D837">
            <v>0</v>
          </cell>
          <cell r="E837">
            <v>6505414.25</v>
          </cell>
          <cell r="F837">
            <v>-172179352.61000001</v>
          </cell>
        </row>
        <row r="838">
          <cell r="A838">
            <v>48300201</v>
          </cell>
          <cell r="B838" t="str">
            <v>CUENTAS POR COBRAR</v>
          </cell>
          <cell r="C838">
            <v>-165673938.36000001</v>
          </cell>
          <cell r="D838">
            <v>0</v>
          </cell>
          <cell r="E838">
            <v>6505414.25</v>
          </cell>
          <cell r="F838">
            <v>-172179352.61000001</v>
          </cell>
        </row>
        <row r="839">
          <cell r="A839">
            <v>4830020101</v>
          </cell>
          <cell r="B839" t="str">
            <v>Recuperacion Deterioro - Tasa por Uso de Agua</v>
          </cell>
          <cell r="C839">
            <v>-146364859.91</v>
          </cell>
          <cell r="D839">
            <v>0</v>
          </cell>
          <cell r="E839">
            <v>5434945.2400000002</v>
          </cell>
          <cell r="F839">
            <v>-151799805.15000001</v>
          </cell>
        </row>
        <row r="840">
          <cell r="A840">
            <v>4830020102</v>
          </cell>
          <cell r="B840" t="str">
            <v>Recuperacion Deterioro -Tasa Retributiva</v>
          </cell>
          <cell r="C840">
            <v>-15749889.050000001</v>
          </cell>
          <cell r="D840">
            <v>0</v>
          </cell>
          <cell r="E840">
            <v>995609.01</v>
          </cell>
          <cell r="F840">
            <v>-16745498.060000001</v>
          </cell>
        </row>
        <row r="841">
          <cell r="A841">
            <v>4830020103</v>
          </cell>
          <cell r="B841" t="str">
            <v>Recuperacion Deterioro - Seguimiento</v>
          </cell>
          <cell r="C841">
            <v>-3559189.39</v>
          </cell>
          <cell r="D841">
            <v>0</v>
          </cell>
          <cell r="E841">
            <v>74860</v>
          </cell>
          <cell r="F841">
            <v>-3634049.39</v>
          </cell>
        </row>
        <row r="842">
          <cell r="A842">
            <v>48300205</v>
          </cell>
          <cell r="B842" t="str">
            <v>Recuperacion Det. TR Menor cuantia</v>
          </cell>
          <cell r="C842">
            <v>0</v>
          </cell>
          <cell r="D842">
            <v>0</v>
          </cell>
          <cell r="E842">
            <v>0</v>
          </cell>
          <cell r="F842">
            <v>0</v>
          </cell>
        </row>
        <row r="843">
          <cell r="A843">
            <v>4830020501</v>
          </cell>
          <cell r="B843" t="str">
            <v>Recuperacion Det. TR Menor cuantia</v>
          </cell>
          <cell r="C843">
            <v>0</v>
          </cell>
          <cell r="D843">
            <v>0</v>
          </cell>
          <cell r="E843">
            <v>0</v>
          </cell>
          <cell r="F843">
            <v>0</v>
          </cell>
        </row>
        <row r="844">
          <cell r="A844">
            <v>48300206</v>
          </cell>
          <cell r="B844" t="str">
            <v>Recuperacion Det. Seguimiento Menor cuantia</v>
          </cell>
          <cell r="C844">
            <v>0</v>
          </cell>
          <cell r="D844">
            <v>0</v>
          </cell>
          <cell r="E844">
            <v>0</v>
          </cell>
          <cell r="F844">
            <v>0</v>
          </cell>
        </row>
        <row r="845">
          <cell r="A845">
            <v>4830020601</v>
          </cell>
          <cell r="B845" t="str">
            <v>Recuperacion Det. Seguimiento Menor cuantia</v>
          </cell>
          <cell r="C845">
            <v>0</v>
          </cell>
          <cell r="D845">
            <v>0</v>
          </cell>
          <cell r="E845">
            <v>0</v>
          </cell>
          <cell r="F845">
            <v>0</v>
          </cell>
        </row>
        <row r="846">
          <cell r="A846">
            <v>48300207</v>
          </cell>
          <cell r="B846" t="str">
            <v>Recuperacion Det. TUA Menor cuantia</v>
          </cell>
          <cell r="C846">
            <v>0</v>
          </cell>
          <cell r="D846">
            <v>0</v>
          </cell>
          <cell r="E846">
            <v>0</v>
          </cell>
          <cell r="F846">
            <v>0</v>
          </cell>
        </row>
        <row r="847">
          <cell r="A847">
            <v>4830020701</v>
          </cell>
          <cell r="B847" t="str">
            <v>Recuperacion Det. TUA Menor cuantia</v>
          </cell>
          <cell r="C847">
            <v>0</v>
          </cell>
          <cell r="D847">
            <v>0</v>
          </cell>
          <cell r="E847">
            <v>0</v>
          </cell>
          <cell r="F847">
            <v>0</v>
          </cell>
        </row>
        <row r="848">
          <cell r="A848">
            <v>48300210</v>
          </cell>
          <cell r="B848" t="str">
            <v>Recuperacion Deterioro Porcentaje Ambiental</v>
          </cell>
          <cell r="C848">
            <v>0</v>
          </cell>
          <cell r="D848">
            <v>0</v>
          </cell>
          <cell r="E848">
            <v>0</v>
          </cell>
          <cell r="F848">
            <v>0</v>
          </cell>
        </row>
        <row r="849">
          <cell r="A849">
            <v>4830021001</v>
          </cell>
          <cell r="B849" t="str">
            <v>Recuperacion Deterioro Porcentaje Ambiental</v>
          </cell>
          <cell r="C849">
            <v>0</v>
          </cell>
          <cell r="D849">
            <v>0</v>
          </cell>
          <cell r="E849">
            <v>0</v>
          </cell>
          <cell r="F849">
            <v>0</v>
          </cell>
        </row>
        <row r="850">
          <cell r="A850">
            <v>48300211</v>
          </cell>
          <cell r="B850" t="str">
            <v>Recuperacion Deterioro Sobretasa Ambiental</v>
          </cell>
          <cell r="C850">
            <v>0</v>
          </cell>
          <cell r="D850">
            <v>0</v>
          </cell>
          <cell r="E850">
            <v>0</v>
          </cell>
          <cell r="F850">
            <v>0</v>
          </cell>
        </row>
        <row r="851">
          <cell r="A851">
            <v>4830021101</v>
          </cell>
          <cell r="B851" t="str">
            <v>Recuperacion Deterioro Sobretasa Ambiental</v>
          </cell>
          <cell r="C851">
            <v>0</v>
          </cell>
          <cell r="D851">
            <v>0</v>
          </cell>
          <cell r="E851">
            <v>0</v>
          </cell>
          <cell r="F851">
            <v>0</v>
          </cell>
        </row>
        <row r="852">
          <cell r="A852">
            <v>483006</v>
          </cell>
          <cell r="B852" t="str">
            <v>PROPIEDAD, PLANTA Y EQUIPO</v>
          </cell>
          <cell r="C852">
            <v>0</v>
          </cell>
          <cell r="D852">
            <v>0</v>
          </cell>
          <cell r="E852">
            <v>0</v>
          </cell>
          <cell r="F852">
            <v>0</v>
          </cell>
        </row>
        <row r="853">
          <cell r="A853">
            <v>48300601</v>
          </cell>
          <cell r="B853" t="str">
            <v>PROPIEDAD, PLANTA Y EQUIPO</v>
          </cell>
          <cell r="C853">
            <v>0</v>
          </cell>
          <cell r="D853">
            <v>0</v>
          </cell>
          <cell r="E853">
            <v>0</v>
          </cell>
          <cell r="F853">
            <v>0</v>
          </cell>
        </row>
        <row r="854">
          <cell r="A854">
            <v>4830060101</v>
          </cell>
          <cell r="B854" t="str">
            <v>EQUIPO DE COMUNICACION Y COMPUTACION</v>
          </cell>
          <cell r="C854">
            <v>0</v>
          </cell>
          <cell r="D854">
            <v>0</v>
          </cell>
          <cell r="E854">
            <v>0</v>
          </cell>
          <cell r="F854">
            <v>0</v>
          </cell>
        </row>
        <row r="855">
          <cell r="A855">
            <v>5</v>
          </cell>
          <cell r="B855" t="str">
            <v>GASTOS</v>
          </cell>
          <cell r="C855">
            <v>34503585114.790001</v>
          </cell>
          <cell r="D855">
            <v>4385107874.7799997</v>
          </cell>
          <cell r="E855">
            <v>260166</v>
          </cell>
          <cell r="F855">
            <v>38888432823.57</v>
          </cell>
        </row>
        <row r="856">
          <cell r="A856">
            <v>51</v>
          </cell>
          <cell r="B856" t="str">
            <v>DE ADMINISTRACION Y OPERACIÓN</v>
          </cell>
          <cell r="C856">
            <v>18151684197.040001</v>
          </cell>
          <cell r="D856">
            <v>2650032608.4400001</v>
          </cell>
          <cell r="E856">
            <v>260166</v>
          </cell>
          <cell r="F856">
            <v>20801456639.48</v>
          </cell>
        </row>
        <row r="857">
          <cell r="A857">
            <v>5101</v>
          </cell>
          <cell r="B857" t="str">
            <v>SUELDOS Y SALARIOS</v>
          </cell>
          <cell r="C857">
            <v>4254516687</v>
          </cell>
          <cell r="D857">
            <v>454672812</v>
          </cell>
          <cell r="E857">
            <v>0</v>
          </cell>
          <cell r="F857">
            <v>4709189499</v>
          </cell>
        </row>
        <row r="858">
          <cell r="A858">
            <v>510101</v>
          </cell>
          <cell r="B858" t="str">
            <v>SUELDOS</v>
          </cell>
          <cell r="C858">
            <v>4253586989</v>
          </cell>
          <cell r="D858">
            <v>454566358</v>
          </cell>
          <cell r="E858">
            <v>0</v>
          </cell>
          <cell r="F858">
            <v>4708153347</v>
          </cell>
        </row>
        <row r="859">
          <cell r="A859">
            <v>51010101</v>
          </cell>
          <cell r="B859" t="str">
            <v>SUELDOS</v>
          </cell>
          <cell r="C859">
            <v>4253586989</v>
          </cell>
          <cell r="D859">
            <v>454566358</v>
          </cell>
          <cell r="E859">
            <v>0</v>
          </cell>
          <cell r="F859">
            <v>4708153347</v>
          </cell>
        </row>
        <row r="860">
          <cell r="A860">
            <v>5101010101</v>
          </cell>
          <cell r="B860" t="str">
            <v>Sueldos del Personal</v>
          </cell>
          <cell r="C860">
            <v>3791802254</v>
          </cell>
          <cell r="D860">
            <v>407851818</v>
          </cell>
          <cell r="E860">
            <v>0</v>
          </cell>
          <cell r="F860">
            <v>4199654072</v>
          </cell>
        </row>
        <row r="861">
          <cell r="A861">
            <v>5101010102</v>
          </cell>
          <cell r="B861" t="str">
            <v>Prima Tecnica</v>
          </cell>
          <cell r="C861">
            <v>289451092</v>
          </cell>
          <cell r="D861">
            <v>28729890</v>
          </cell>
          <cell r="E861">
            <v>0</v>
          </cell>
          <cell r="F861">
            <v>318180982</v>
          </cell>
        </row>
        <row r="862">
          <cell r="A862">
            <v>5101010103</v>
          </cell>
          <cell r="B862" t="str">
            <v>Prima de Coordinación</v>
          </cell>
          <cell r="C862">
            <v>133309986</v>
          </cell>
          <cell r="D862">
            <v>13548385</v>
          </cell>
          <cell r="E862">
            <v>0</v>
          </cell>
          <cell r="F862">
            <v>146858371</v>
          </cell>
        </row>
        <row r="863">
          <cell r="A863">
            <v>5101010104</v>
          </cell>
          <cell r="B863" t="str">
            <v>Prima Tecnica no Salarial</v>
          </cell>
          <cell r="C863">
            <v>39023657</v>
          </cell>
          <cell r="D863">
            <v>4436265</v>
          </cell>
          <cell r="E863">
            <v>0</v>
          </cell>
          <cell r="F863">
            <v>43459922</v>
          </cell>
        </row>
        <row r="864">
          <cell r="A864">
            <v>510123</v>
          </cell>
          <cell r="B864" t="str">
            <v>AUXILIO DE TRANSPORTE</v>
          </cell>
          <cell r="C864">
            <v>929698</v>
          </cell>
          <cell r="D864">
            <v>106454</v>
          </cell>
          <cell r="E864">
            <v>0</v>
          </cell>
          <cell r="F864">
            <v>1036152</v>
          </cell>
        </row>
        <row r="865">
          <cell r="A865">
            <v>51012301</v>
          </cell>
          <cell r="B865" t="str">
            <v>AUXILIO DE TRANSPORTE</v>
          </cell>
          <cell r="C865">
            <v>929698</v>
          </cell>
          <cell r="D865">
            <v>106454</v>
          </cell>
          <cell r="E865">
            <v>0</v>
          </cell>
          <cell r="F865">
            <v>1036152</v>
          </cell>
        </row>
        <row r="866">
          <cell r="A866">
            <v>5101230101</v>
          </cell>
          <cell r="B866" t="str">
            <v>Auxilio De Transporte</v>
          </cell>
          <cell r="C866">
            <v>929698</v>
          </cell>
          <cell r="D866">
            <v>106454</v>
          </cell>
          <cell r="E866">
            <v>0</v>
          </cell>
          <cell r="F866">
            <v>1036152</v>
          </cell>
        </row>
        <row r="867">
          <cell r="A867">
            <v>5102</v>
          </cell>
          <cell r="B867" t="str">
            <v>CONTRIBUCIONES IMPUTADAS</v>
          </cell>
          <cell r="C867">
            <v>75375163</v>
          </cell>
          <cell r="D867">
            <v>29299465</v>
          </cell>
          <cell r="E867">
            <v>0</v>
          </cell>
          <cell r="F867">
            <v>104674628</v>
          </cell>
        </row>
        <row r="868">
          <cell r="A868">
            <v>510201</v>
          </cell>
          <cell r="B868" t="str">
            <v>INCAPACIDADES</v>
          </cell>
          <cell r="C868">
            <v>2346737</v>
          </cell>
          <cell r="D868">
            <v>0</v>
          </cell>
          <cell r="E868">
            <v>0</v>
          </cell>
          <cell r="F868">
            <v>2346737</v>
          </cell>
        </row>
        <row r="869">
          <cell r="A869">
            <v>51020101</v>
          </cell>
          <cell r="B869" t="str">
            <v>INCAPACIDADES</v>
          </cell>
          <cell r="C869">
            <v>2346737</v>
          </cell>
          <cell r="D869">
            <v>0</v>
          </cell>
          <cell r="E869">
            <v>0</v>
          </cell>
          <cell r="F869">
            <v>2346737</v>
          </cell>
        </row>
        <row r="870">
          <cell r="A870">
            <v>5102010102</v>
          </cell>
          <cell r="B870" t="str">
            <v>Incapacidad enfermedad general</v>
          </cell>
          <cell r="C870">
            <v>2346737</v>
          </cell>
          <cell r="D870">
            <v>0</v>
          </cell>
          <cell r="E870">
            <v>0</v>
          </cell>
          <cell r="F870">
            <v>2346737</v>
          </cell>
        </row>
        <row r="871">
          <cell r="A871">
            <v>510203</v>
          </cell>
          <cell r="B871" t="str">
            <v>INDEMNIZACIONES</v>
          </cell>
          <cell r="C871">
            <v>72590231</v>
          </cell>
          <cell r="D871">
            <v>29299465</v>
          </cell>
          <cell r="E871">
            <v>0</v>
          </cell>
          <cell r="F871">
            <v>101889696</v>
          </cell>
        </row>
        <row r="872">
          <cell r="A872">
            <v>51020301</v>
          </cell>
          <cell r="B872" t="str">
            <v>INDEMNIZACIONES</v>
          </cell>
          <cell r="C872">
            <v>72590231</v>
          </cell>
          <cell r="D872">
            <v>29299465</v>
          </cell>
          <cell r="E872">
            <v>0</v>
          </cell>
          <cell r="F872">
            <v>101889696</v>
          </cell>
        </row>
        <row r="873">
          <cell r="A873">
            <v>5102030101</v>
          </cell>
          <cell r="B873" t="str">
            <v>Indemnizacion por vacaciones</v>
          </cell>
          <cell r="C873">
            <v>72590231</v>
          </cell>
          <cell r="D873">
            <v>29299465</v>
          </cell>
          <cell r="E873">
            <v>0</v>
          </cell>
          <cell r="F873">
            <v>101889696</v>
          </cell>
        </row>
        <row r="874">
          <cell r="A874">
            <v>510216</v>
          </cell>
          <cell r="B874" t="str">
            <v>LICENCIAS</v>
          </cell>
          <cell r="C874">
            <v>438195</v>
          </cell>
          <cell r="D874">
            <v>0</v>
          </cell>
          <cell r="E874">
            <v>0</v>
          </cell>
          <cell r="F874">
            <v>438195</v>
          </cell>
        </row>
        <row r="875">
          <cell r="A875">
            <v>51021601</v>
          </cell>
          <cell r="B875" t="str">
            <v>LICENCIAS</v>
          </cell>
          <cell r="C875">
            <v>438195</v>
          </cell>
          <cell r="D875">
            <v>0</v>
          </cell>
          <cell r="E875">
            <v>0</v>
          </cell>
          <cell r="F875">
            <v>438195</v>
          </cell>
        </row>
        <row r="876">
          <cell r="A876">
            <v>5102160101</v>
          </cell>
          <cell r="B876" t="str">
            <v>licencia de maternidad</v>
          </cell>
          <cell r="C876">
            <v>438195</v>
          </cell>
          <cell r="D876">
            <v>0</v>
          </cell>
          <cell r="E876">
            <v>0</v>
          </cell>
          <cell r="F876">
            <v>438195</v>
          </cell>
        </row>
        <row r="877">
          <cell r="A877">
            <v>5102160102</v>
          </cell>
          <cell r="B877" t="str">
            <v>Licencia de Paternidad</v>
          </cell>
          <cell r="C877">
            <v>0</v>
          </cell>
          <cell r="D877">
            <v>0</v>
          </cell>
          <cell r="E877">
            <v>0</v>
          </cell>
          <cell r="F877">
            <v>0</v>
          </cell>
        </row>
        <row r="878">
          <cell r="A878">
            <v>5103</v>
          </cell>
          <cell r="B878" t="str">
            <v>CONTRIBUCIONES EFECTIVAS</v>
          </cell>
          <cell r="C878">
            <v>1164787716</v>
          </cell>
          <cell r="D878">
            <v>134748422</v>
          </cell>
          <cell r="E878">
            <v>2190</v>
          </cell>
          <cell r="F878">
            <v>1299533948</v>
          </cell>
        </row>
        <row r="879">
          <cell r="A879">
            <v>510302</v>
          </cell>
          <cell r="B879" t="str">
            <v>APORTES A CAJAS DE COMPENSACION FAM</v>
          </cell>
          <cell r="C879">
            <v>170223800</v>
          </cell>
          <cell r="D879">
            <v>19615800</v>
          </cell>
          <cell r="E879">
            <v>0</v>
          </cell>
          <cell r="F879">
            <v>189839600</v>
          </cell>
        </row>
        <row r="880">
          <cell r="A880">
            <v>51030201</v>
          </cell>
          <cell r="B880" t="str">
            <v>APORTES A CAJAS DE COMPENSACION</v>
          </cell>
          <cell r="C880">
            <v>170223800</v>
          </cell>
          <cell r="D880">
            <v>19615800</v>
          </cell>
          <cell r="E880">
            <v>0</v>
          </cell>
          <cell r="F880">
            <v>189839600</v>
          </cell>
        </row>
        <row r="881">
          <cell r="A881">
            <v>5103020101</v>
          </cell>
          <cell r="B881" t="str">
            <v>Cajamag</v>
          </cell>
          <cell r="C881">
            <v>170223800</v>
          </cell>
          <cell r="D881">
            <v>19615800</v>
          </cell>
          <cell r="E881">
            <v>0</v>
          </cell>
          <cell r="F881">
            <v>189839600</v>
          </cell>
        </row>
        <row r="882">
          <cell r="A882">
            <v>510303</v>
          </cell>
          <cell r="B882" t="str">
            <v>COTIZACIONES A SEGURIDAD SOCIAL EN</v>
          </cell>
          <cell r="C882">
            <v>361563208</v>
          </cell>
          <cell r="D882">
            <v>41671261</v>
          </cell>
          <cell r="E882">
            <v>0</v>
          </cell>
          <cell r="F882">
            <v>403234469</v>
          </cell>
        </row>
        <row r="883">
          <cell r="A883">
            <v>51030301</v>
          </cell>
          <cell r="B883" t="str">
            <v>APORTES A SEGURIDAD SOCIAL-SALUD</v>
          </cell>
          <cell r="C883">
            <v>361563208</v>
          </cell>
          <cell r="D883">
            <v>41671261</v>
          </cell>
          <cell r="E883">
            <v>0</v>
          </cell>
          <cell r="F883">
            <v>403234469</v>
          </cell>
        </row>
        <row r="884">
          <cell r="A884">
            <v>5103030103</v>
          </cell>
          <cell r="B884" t="str">
            <v>Sanitas</v>
          </cell>
          <cell r="C884">
            <v>237642222</v>
          </cell>
          <cell r="D884">
            <v>27269908</v>
          </cell>
          <cell r="E884">
            <v>0</v>
          </cell>
          <cell r="F884">
            <v>264912130</v>
          </cell>
        </row>
        <row r="885">
          <cell r="A885">
            <v>5103030107</v>
          </cell>
          <cell r="B885" t="str">
            <v>Coomeva</v>
          </cell>
          <cell r="C885">
            <v>15727134</v>
          </cell>
          <cell r="D885">
            <v>1457257</v>
          </cell>
          <cell r="E885">
            <v>0</v>
          </cell>
          <cell r="F885">
            <v>17184391</v>
          </cell>
        </row>
        <row r="886">
          <cell r="A886">
            <v>5103030108</v>
          </cell>
          <cell r="B886" t="str">
            <v>Saludtotal</v>
          </cell>
          <cell r="C886">
            <v>40015731</v>
          </cell>
          <cell r="D886">
            <v>4725061</v>
          </cell>
          <cell r="E886">
            <v>0</v>
          </cell>
          <cell r="F886">
            <v>44740792</v>
          </cell>
        </row>
        <row r="887">
          <cell r="A887">
            <v>5103030109</v>
          </cell>
          <cell r="B887" t="str">
            <v>Famisanar</v>
          </cell>
          <cell r="C887">
            <v>12051681</v>
          </cell>
          <cell r="D887">
            <v>1582802</v>
          </cell>
          <cell r="E887">
            <v>0</v>
          </cell>
          <cell r="F887">
            <v>13634483</v>
          </cell>
        </row>
        <row r="888">
          <cell r="A888">
            <v>5103030111</v>
          </cell>
          <cell r="B888" t="str">
            <v>NUEVA E.P.S. S.A.</v>
          </cell>
          <cell r="C888">
            <v>43030911</v>
          </cell>
          <cell r="D888">
            <v>5079437</v>
          </cell>
          <cell r="E888">
            <v>0</v>
          </cell>
          <cell r="F888">
            <v>48110348</v>
          </cell>
        </row>
        <row r="889">
          <cell r="A889">
            <v>5103030115</v>
          </cell>
          <cell r="B889" t="str">
            <v>MutualSER</v>
          </cell>
          <cell r="C889">
            <v>469222</v>
          </cell>
          <cell r="D889">
            <v>381022</v>
          </cell>
          <cell r="E889">
            <v>0</v>
          </cell>
          <cell r="F889">
            <v>850244</v>
          </cell>
        </row>
        <row r="890">
          <cell r="A890">
            <v>5103030116</v>
          </cell>
          <cell r="B890" t="str">
            <v>Coperativa de Desarrollo Integral COOSALUD</v>
          </cell>
          <cell r="C890">
            <v>6942489</v>
          </cell>
          <cell r="D890">
            <v>895594</v>
          </cell>
          <cell r="E890">
            <v>0</v>
          </cell>
          <cell r="F890">
            <v>7838083</v>
          </cell>
        </row>
        <row r="891">
          <cell r="A891">
            <v>5103030117</v>
          </cell>
          <cell r="B891" t="str">
            <v>Medimas EPS SAS</v>
          </cell>
          <cell r="C891">
            <v>0</v>
          </cell>
          <cell r="D891">
            <v>0</v>
          </cell>
          <cell r="E891">
            <v>0</v>
          </cell>
          <cell r="F891">
            <v>0</v>
          </cell>
        </row>
        <row r="892">
          <cell r="A892">
            <v>5103030118</v>
          </cell>
          <cell r="B892" t="str">
            <v>Salud Vida EPS</v>
          </cell>
          <cell r="C892">
            <v>0</v>
          </cell>
          <cell r="D892">
            <v>0</v>
          </cell>
          <cell r="E892">
            <v>0</v>
          </cell>
          <cell r="F892">
            <v>0</v>
          </cell>
        </row>
        <row r="893">
          <cell r="A893">
            <v>5103030119</v>
          </cell>
          <cell r="B893" t="str">
            <v>SURA EPS</v>
          </cell>
          <cell r="C893">
            <v>0</v>
          </cell>
          <cell r="D893">
            <v>0</v>
          </cell>
          <cell r="E893">
            <v>0</v>
          </cell>
          <cell r="F893">
            <v>0</v>
          </cell>
        </row>
        <row r="894">
          <cell r="A894">
            <v>5103030120</v>
          </cell>
          <cell r="B894" t="str">
            <v>AMBUQ EPS  ESS</v>
          </cell>
          <cell r="C894">
            <v>0</v>
          </cell>
          <cell r="D894">
            <v>0</v>
          </cell>
          <cell r="E894">
            <v>0</v>
          </cell>
          <cell r="F894">
            <v>0</v>
          </cell>
        </row>
        <row r="895">
          <cell r="A895">
            <v>5103030121</v>
          </cell>
          <cell r="B895" t="str">
            <v>CAJACOPI</v>
          </cell>
          <cell r="C895">
            <v>5683818</v>
          </cell>
          <cell r="D895">
            <v>280180</v>
          </cell>
          <cell r="E895">
            <v>0</v>
          </cell>
          <cell r="F895">
            <v>5963998</v>
          </cell>
        </row>
        <row r="896">
          <cell r="A896">
            <v>510305</v>
          </cell>
          <cell r="B896" t="str">
            <v>COTIZACIONES A RIESGOS LABORALES</v>
          </cell>
          <cell r="C896">
            <v>122578100</v>
          </cell>
          <cell r="D896">
            <v>14634400</v>
          </cell>
          <cell r="E896">
            <v>0</v>
          </cell>
          <cell r="F896">
            <v>137212500</v>
          </cell>
        </row>
        <row r="897">
          <cell r="A897">
            <v>51030501</v>
          </cell>
          <cell r="B897" t="str">
            <v>RIESGOS PROFESIONALES</v>
          </cell>
          <cell r="C897">
            <v>122578100</v>
          </cell>
          <cell r="D897">
            <v>14634400</v>
          </cell>
          <cell r="E897">
            <v>0</v>
          </cell>
          <cell r="F897">
            <v>137212500</v>
          </cell>
        </row>
        <row r="898">
          <cell r="A898">
            <v>5103050101</v>
          </cell>
          <cell r="B898" t="str">
            <v>Riesgos profesionales</v>
          </cell>
          <cell r="C898">
            <v>80425500</v>
          </cell>
          <cell r="D898">
            <v>9167900</v>
          </cell>
          <cell r="E898">
            <v>0</v>
          </cell>
          <cell r="F898">
            <v>89593400</v>
          </cell>
        </row>
        <row r="899">
          <cell r="A899">
            <v>5103050102</v>
          </cell>
          <cell r="B899" t="str">
            <v>Riesgos profesionales CONTRATISTAS</v>
          </cell>
          <cell r="C899">
            <v>42152600</v>
          </cell>
          <cell r="D899">
            <v>5466500</v>
          </cell>
          <cell r="E899">
            <v>0</v>
          </cell>
          <cell r="F899">
            <v>47619100</v>
          </cell>
        </row>
        <row r="900">
          <cell r="A900">
            <v>510306</v>
          </cell>
          <cell r="B900" t="str">
            <v>COTIZACIONES A ENTIDADES ADMINISTRADORAS DEL REGIMEN DE PRIMA MEDIA</v>
          </cell>
          <cell r="C900">
            <v>368882214</v>
          </cell>
          <cell r="D900">
            <v>43768348</v>
          </cell>
          <cell r="E900">
            <v>0</v>
          </cell>
          <cell r="F900">
            <v>412650562</v>
          </cell>
        </row>
        <row r="901">
          <cell r="A901">
            <v>51030601</v>
          </cell>
          <cell r="B901" t="str">
            <v>COTIZACIONES ENTIDADES ADMINIST.REG DE PRIMA MEDIA</v>
          </cell>
          <cell r="C901">
            <v>368882214</v>
          </cell>
          <cell r="D901">
            <v>43768348</v>
          </cell>
          <cell r="E901">
            <v>0</v>
          </cell>
          <cell r="F901">
            <v>412650562</v>
          </cell>
        </row>
        <row r="902">
          <cell r="A902">
            <v>5103060101</v>
          </cell>
          <cell r="B902" t="str">
            <v>Colpensiones</v>
          </cell>
          <cell r="C902">
            <v>368882214</v>
          </cell>
          <cell r="D902">
            <v>43768348</v>
          </cell>
          <cell r="E902">
            <v>0</v>
          </cell>
          <cell r="F902">
            <v>412650562</v>
          </cell>
        </row>
        <row r="903">
          <cell r="A903">
            <v>510307</v>
          </cell>
          <cell r="B903" t="str">
            <v>COTIZACIONES A ENTIDADES ADMINISTRADORAS DEL REGIMEN DE AHORRO INDIVIDUAL</v>
          </cell>
          <cell r="C903">
            <v>141540394</v>
          </cell>
          <cell r="D903">
            <v>15058613</v>
          </cell>
          <cell r="E903">
            <v>2190</v>
          </cell>
          <cell r="F903">
            <v>156596817</v>
          </cell>
        </row>
        <row r="904">
          <cell r="A904">
            <v>51030701</v>
          </cell>
          <cell r="B904" t="str">
            <v>COTIZACIONES SOCIEDADES ADM.REG.AHORRO INDIVIDUAL</v>
          </cell>
          <cell r="C904">
            <v>141540394</v>
          </cell>
          <cell r="D904">
            <v>15058613</v>
          </cell>
          <cell r="E904">
            <v>2190</v>
          </cell>
          <cell r="F904">
            <v>156596817</v>
          </cell>
        </row>
        <row r="905">
          <cell r="A905">
            <v>5103070104</v>
          </cell>
          <cell r="B905" t="str">
            <v>Porvenir</v>
          </cell>
          <cell r="C905">
            <v>97290942</v>
          </cell>
          <cell r="D905">
            <v>10231501</v>
          </cell>
          <cell r="E905">
            <v>0</v>
          </cell>
          <cell r="F905">
            <v>107522443</v>
          </cell>
        </row>
        <row r="906">
          <cell r="A906">
            <v>5103070105</v>
          </cell>
          <cell r="B906" t="str">
            <v>Colfondos</v>
          </cell>
          <cell r="C906">
            <v>27057914</v>
          </cell>
          <cell r="D906">
            <v>3320850</v>
          </cell>
          <cell r="E906">
            <v>2190</v>
          </cell>
          <cell r="F906">
            <v>30376574</v>
          </cell>
        </row>
        <row r="907">
          <cell r="A907">
            <v>5103070106</v>
          </cell>
          <cell r="B907" t="str">
            <v>Proteccion</v>
          </cell>
          <cell r="C907">
            <v>17191538</v>
          </cell>
          <cell r="D907">
            <v>1506262</v>
          </cell>
          <cell r="E907">
            <v>0</v>
          </cell>
          <cell r="F907">
            <v>18697800</v>
          </cell>
        </row>
        <row r="908">
          <cell r="A908">
            <v>5104</v>
          </cell>
          <cell r="B908" t="str">
            <v>APORTES SOBRE LA NOMINA</v>
          </cell>
          <cell r="C908">
            <v>212833700</v>
          </cell>
          <cell r="D908">
            <v>24524300</v>
          </cell>
          <cell r="E908">
            <v>0</v>
          </cell>
          <cell r="F908">
            <v>237358000</v>
          </cell>
        </row>
        <row r="909">
          <cell r="A909">
            <v>510401</v>
          </cell>
          <cell r="B909" t="str">
            <v>APORTES AL ICBF</v>
          </cell>
          <cell r="C909">
            <v>127689300</v>
          </cell>
          <cell r="D909">
            <v>14713200</v>
          </cell>
          <cell r="E909">
            <v>0</v>
          </cell>
          <cell r="F909">
            <v>142402500</v>
          </cell>
        </row>
        <row r="910">
          <cell r="A910">
            <v>51040101</v>
          </cell>
          <cell r="B910" t="str">
            <v>APORTES AL ICBF</v>
          </cell>
          <cell r="C910">
            <v>127689300</v>
          </cell>
          <cell r="D910">
            <v>14713200</v>
          </cell>
          <cell r="E910">
            <v>0</v>
          </cell>
          <cell r="F910">
            <v>142402500</v>
          </cell>
        </row>
        <row r="911">
          <cell r="A911">
            <v>5104010101</v>
          </cell>
          <cell r="B911" t="str">
            <v>ICBF</v>
          </cell>
          <cell r="C911">
            <v>127689300</v>
          </cell>
          <cell r="D911">
            <v>14713200</v>
          </cell>
          <cell r="E911">
            <v>0</v>
          </cell>
          <cell r="F911">
            <v>142402500</v>
          </cell>
        </row>
        <row r="912">
          <cell r="A912">
            <v>510402</v>
          </cell>
          <cell r="B912" t="str">
            <v>APORTES AL SENA</v>
          </cell>
          <cell r="C912">
            <v>85144400</v>
          </cell>
          <cell r="D912">
            <v>9811100</v>
          </cell>
          <cell r="E912">
            <v>0</v>
          </cell>
          <cell r="F912">
            <v>94955500</v>
          </cell>
        </row>
        <row r="913">
          <cell r="A913">
            <v>51040201</v>
          </cell>
          <cell r="B913" t="str">
            <v>APORTES AL SENA</v>
          </cell>
          <cell r="C913">
            <v>85144400</v>
          </cell>
          <cell r="D913">
            <v>9811100</v>
          </cell>
          <cell r="E913">
            <v>0</v>
          </cell>
          <cell r="F913">
            <v>94955500</v>
          </cell>
        </row>
        <row r="914">
          <cell r="A914">
            <v>5104020101</v>
          </cell>
          <cell r="B914" t="str">
            <v>Sena</v>
          </cell>
          <cell r="C914">
            <v>85144400</v>
          </cell>
          <cell r="D914">
            <v>9811100</v>
          </cell>
          <cell r="E914">
            <v>0</v>
          </cell>
          <cell r="F914">
            <v>94955500</v>
          </cell>
        </row>
        <row r="915">
          <cell r="A915">
            <v>510403</v>
          </cell>
          <cell r="B915" t="str">
            <v>APORTES ESAP</v>
          </cell>
          <cell r="C915">
            <v>0</v>
          </cell>
          <cell r="D915">
            <v>0</v>
          </cell>
          <cell r="E915">
            <v>0</v>
          </cell>
          <cell r="F915">
            <v>0</v>
          </cell>
        </row>
        <row r="916">
          <cell r="A916">
            <v>51040301</v>
          </cell>
          <cell r="B916" t="str">
            <v>APORTES ESAP</v>
          </cell>
          <cell r="C916">
            <v>0</v>
          </cell>
          <cell r="D916">
            <v>0</v>
          </cell>
          <cell r="E916">
            <v>0</v>
          </cell>
          <cell r="F916">
            <v>0</v>
          </cell>
        </row>
        <row r="917">
          <cell r="A917">
            <v>5104030101</v>
          </cell>
          <cell r="B917" t="str">
            <v>Aportes ESAP</v>
          </cell>
          <cell r="C917">
            <v>0</v>
          </cell>
          <cell r="D917">
            <v>0</v>
          </cell>
          <cell r="E917">
            <v>0</v>
          </cell>
          <cell r="F917">
            <v>0</v>
          </cell>
        </row>
        <row r="918">
          <cell r="A918">
            <v>510404</v>
          </cell>
          <cell r="B918" t="str">
            <v>APORTES A ESCUELAS INDUSTRIALES E INSTITUTOS TECNICOS</v>
          </cell>
          <cell r="C918">
            <v>0</v>
          </cell>
          <cell r="D918">
            <v>0</v>
          </cell>
          <cell r="E918">
            <v>0</v>
          </cell>
          <cell r="F918">
            <v>0</v>
          </cell>
        </row>
        <row r="919">
          <cell r="A919">
            <v>51040401</v>
          </cell>
          <cell r="B919" t="str">
            <v>APORTES A ESCUELAS INDUSTRIALES E INSTITUTOS TECNICOS</v>
          </cell>
          <cell r="C919">
            <v>0</v>
          </cell>
          <cell r="D919">
            <v>0</v>
          </cell>
          <cell r="E919">
            <v>0</v>
          </cell>
          <cell r="F919">
            <v>0</v>
          </cell>
        </row>
        <row r="920">
          <cell r="A920">
            <v>5104040101</v>
          </cell>
          <cell r="B920" t="str">
            <v>Aportes a escuelas industriales e instituciones tecnicos</v>
          </cell>
          <cell r="C920">
            <v>0</v>
          </cell>
          <cell r="D920">
            <v>0</v>
          </cell>
          <cell r="E920">
            <v>0</v>
          </cell>
          <cell r="F920">
            <v>0</v>
          </cell>
        </row>
        <row r="921">
          <cell r="A921">
            <v>5107</v>
          </cell>
          <cell r="B921" t="str">
            <v>PRESTACIONES SOCIALES</v>
          </cell>
          <cell r="C921">
            <v>1339816859</v>
          </cell>
          <cell r="D921">
            <v>190686166</v>
          </cell>
          <cell r="E921">
            <v>0</v>
          </cell>
          <cell r="F921">
            <v>1530503025</v>
          </cell>
        </row>
        <row r="922">
          <cell r="A922">
            <v>510701</v>
          </cell>
          <cell r="B922" t="str">
            <v>VACACIONES</v>
          </cell>
          <cell r="C922">
            <v>198943315</v>
          </cell>
          <cell r="D922">
            <v>39781180</v>
          </cell>
          <cell r="E922">
            <v>0</v>
          </cell>
          <cell r="F922">
            <v>238724495</v>
          </cell>
        </row>
        <row r="923">
          <cell r="A923">
            <v>51070101</v>
          </cell>
          <cell r="B923" t="str">
            <v>VACACIONES</v>
          </cell>
          <cell r="C923">
            <v>198943315</v>
          </cell>
          <cell r="D923">
            <v>39781180</v>
          </cell>
          <cell r="E923">
            <v>0</v>
          </cell>
          <cell r="F923">
            <v>238724495</v>
          </cell>
        </row>
        <row r="924">
          <cell r="A924">
            <v>5107010101</v>
          </cell>
          <cell r="B924" t="str">
            <v>Vacaciones</v>
          </cell>
          <cell r="C924">
            <v>863122</v>
          </cell>
          <cell r="D924">
            <v>17057943</v>
          </cell>
          <cell r="E924">
            <v>0</v>
          </cell>
          <cell r="F924">
            <v>17921065</v>
          </cell>
        </row>
        <row r="925">
          <cell r="A925">
            <v>5107010102</v>
          </cell>
          <cell r="B925" t="str">
            <v>Vacaciones - Mensual</v>
          </cell>
          <cell r="C925">
            <v>198080193</v>
          </cell>
          <cell r="D925">
            <v>22723237</v>
          </cell>
          <cell r="E925">
            <v>0</v>
          </cell>
          <cell r="F925">
            <v>220803430</v>
          </cell>
        </row>
        <row r="926">
          <cell r="A926">
            <v>510702</v>
          </cell>
          <cell r="B926" t="str">
            <v>CESANTIAS</v>
          </cell>
          <cell r="C926">
            <v>379003000</v>
          </cell>
          <cell r="D926">
            <v>40141513</v>
          </cell>
          <cell r="E926">
            <v>0</v>
          </cell>
          <cell r="F926">
            <v>419144513</v>
          </cell>
        </row>
        <row r="927">
          <cell r="A927">
            <v>51070201</v>
          </cell>
          <cell r="B927" t="str">
            <v>CESANTIAS</v>
          </cell>
          <cell r="C927">
            <v>379003000</v>
          </cell>
          <cell r="D927">
            <v>40141513</v>
          </cell>
          <cell r="E927">
            <v>0</v>
          </cell>
          <cell r="F927">
            <v>419144513</v>
          </cell>
        </row>
        <row r="928">
          <cell r="A928">
            <v>5107020101</v>
          </cell>
          <cell r="B928" t="str">
            <v>Cesantias</v>
          </cell>
          <cell r="C928">
            <v>379003000</v>
          </cell>
          <cell r="D928">
            <v>40141513</v>
          </cell>
          <cell r="E928">
            <v>0</v>
          </cell>
          <cell r="F928">
            <v>419144513</v>
          </cell>
        </row>
        <row r="929">
          <cell r="A929">
            <v>510704</v>
          </cell>
          <cell r="B929" t="str">
            <v>PRIMA DE VACACIONES</v>
          </cell>
          <cell r="C929">
            <v>149723173</v>
          </cell>
          <cell r="D929">
            <v>33565477</v>
          </cell>
          <cell r="E929">
            <v>0</v>
          </cell>
          <cell r="F929">
            <v>183288650</v>
          </cell>
        </row>
        <row r="930">
          <cell r="A930">
            <v>51070401</v>
          </cell>
          <cell r="B930" t="str">
            <v>PRIMA DE VACACIONES</v>
          </cell>
          <cell r="C930">
            <v>149723173</v>
          </cell>
          <cell r="D930">
            <v>33565477</v>
          </cell>
          <cell r="E930">
            <v>0</v>
          </cell>
          <cell r="F930">
            <v>183288650</v>
          </cell>
        </row>
        <row r="931">
          <cell r="A931">
            <v>5107040101</v>
          </cell>
          <cell r="B931" t="str">
            <v>Prima de Vacaciones</v>
          </cell>
          <cell r="C931">
            <v>477200</v>
          </cell>
          <cell r="D931">
            <v>15554953</v>
          </cell>
          <cell r="E931">
            <v>0</v>
          </cell>
          <cell r="F931">
            <v>16032153</v>
          </cell>
        </row>
        <row r="932">
          <cell r="A932">
            <v>5107040102</v>
          </cell>
          <cell r="B932" t="str">
            <v>Prima de Vacaciones - Mensual</v>
          </cell>
          <cell r="C932">
            <v>149245973</v>
          </cell>
          <cell r="D932">
            <v>18010524</v>
          </cell>
          <cell r="E932">
            <v>0</v>
          </cell>
          <cell r="F932">
            <v>167256497</v>
          </cell>
        </row>
        <row r="933">
          <cell r="A933">
            <v>510705</v>
          </cell>
          <cell r="B933" t="str">
            <v>PRIMA DE NAVIDAD</v>
          </cell>
          <cell r="C933">
            <v>314707959</v>
          </cell>
          <cell r="D933">
            <v>38902463</v>
          </cell>
          <cell r="E933">
            <v>0</v>
          </cell>
          <cell r="F933">
            <v>353610422</v>
          </cell>
        </row>
        <row r="934">
          <cell r="A934">
            <v>51070501</v>
          </cell>
          <cell r="B934" t="str">
            <v>PRIMA DE NAVIDAD</v>
          </cell>
          <cell r="C934">
            <v>314707959</v>
          </cell>
          <cell r="D934">
            <v>38902463</v>
          </cell>
          <cell r="E934">
            <v>0</v>
          </cell>
          <cell r="F934">
            <v>353610422</v>
          </cell>
        </row>
        <row r="935">
          <cell r="A935">
            <v>5107050101</v>
          </cell>
          <cell r="B935" t="str">
            <v>Prima de Navidad</v>
          </cell>
          <cell r="C935">
            <v>0</v>
          </cell>
          <cell r="D935">
            <v>3607508</v>
          </cell>
          <cell r="E935">
            <v>0</v>
          </cell>
          <cell r="F935">
            <v>3607508</v>
          </cell>
        </row>
        <row r="936">
          <cell r="A936">
            <v>5107050102</v>
          </cell>
          <cell r="B936" t="str">
            <v>Prima de Navidad - Mensual</v>
          </cell>
          <cell r="C936">
            <v>314707959</v>
          </cell>
          <cell r="D936">
            <v>35294955</v>
          </cell>
          <cell r="E936">
            <v>0</v>
          </cell>
          <cell r="F936">
            <v>350002914</v>
          </cell>
        </row>
        <row r="937">
          <cell r="A937">
            <v>510706</v>
          </cell>
          <cell r="B937" t="str">
            <v>PRIMA DE SERVICIOS</v>
          </cell>
          <cell r="C937">
            <v>161909789</v>
          </cell>
          <cell r="D937">
            <v>19702922</v>
          </cell>
          <cell r="E937">
            <v>0</v>
          </cell>
          <cell r="F937">
            <v>181612711</v>
          </cell>
        </row>
        <row r="938">
          <cell r="A938">
            <v>51070601</v>
          </cell>
          <cell r="B938" t="str">
            <v>PRIMA DE SERVICIOS</v>
          </cell>
          <cell r="C938">
            <v>161909789</v>
          </cell>
          <cell r="D938">
            <v>19702922</v>
          </cell>
          <cell r="E938">
            <v>0</v>
          </cell>
          <cell r="F938">
            <v>181612711</v>
          </cell>
        </row>
        <row r="939">
          <cell r="A939">
            <v>5107060101</v>
          </cell>
          <cell r="B939" t="str">
            <v>Prima de Servicios</v>
          </cell>
          <cell r="C939">
            <v>6018014</v>
          </cell>
          <cell r="D939">
            <v>511324</v>
          </cell>
          <cell r="E939">
            <v>0</v>
          </cell>
          <cell r="F939">
            <v>6529338</v>
          </cell>
        </row>
        <row r="940">
          <cell r="A940">
            <v>5107060102</v>
          </cell>
          <cell r="B940" t="str">
            <v>Prima de Servicios - Mensual</v>
          </cell>
          <cell r="C940">
            <v>155891775</v>
          </cell>
          <cell r="D940">
            <v>19191598</v>
          </cell>
          <cell r="E940">
            <v>0</v>
          </cell>
          <cell r="F940">
            <v>175083373</v>
          </cell>
        </row>
        <row r="941">
          <cell r="A941">
            <v>510707</v>
          </cell>
          <cell r="B941" t="str">
            <v>BONIFICACION ESPECIAL DE RECREACION</v>
          </cell>
          <cell r="C941">
            <v>20185066</v>
          </cell>
          <cell r="D941">
            <v>4083608</v>
          </cell>
          <cell r="E941">
            <v>0</v>
          </cell>
          <cell r="F941">
            <v>24268674</v>
          </cell>
        </row>
        <row r="942">
          <cell r="A942">
            <v>51070701</v>
          </cell>
          <cell r="B942" t="str">
            <v>BONIFICACION ESPECIAL DE RECREACION</v>
          </cell>
          <cell r="C942">
            <v>20185066</v>
          </cell>
          <cell r="D942">
            <v>4083608</v>
          </cell>
          <cell r="E942">
            <v>0</v>
          </cell>
          <cell r="F942">
            <v>24268674</v>
          </cell>
        </row>
        <row r="943">
          <cell r="A943">
            <v>5107070101</v>
          </cell>
          <cell r="B943" t="str">
            <v>Bonificación especial de recreacion</v>
          </cell>
          <cell r="C943">
            <v>59351</v>
          </cell>
          <cell r="D943">
            <v>1700641</v>
          </cell>
          <cell r="E943">
            <v>0</v>
          </cell>
          <cell r="F943">
            <v>1759992</v>
          </cell>
        </row>
        <row r="944">
          <cell r="A944">
            <v>5107070102</v>
          </cell>
          <cell r="B944" t="str">
            <v>Bonificación especial de recreacion - Mensual</v>
          </cell>
          <cell r="C944">
            <v>20125715</v>
          </cell>
          <cell r="D944">
            <v>2382967</v>
          </cell>
          <cell r="E944">
            <v>0</v>
          </cell>
          <cell r="F944">
            <v>22508682</v>
          </cell>
        </row>
        <row r="945">
          <cell r="A945">
            <v>510795</v>
          </cell>
          <cell r="B945" t="str">
            <v>OTRAS PRESTACIONES SOCIALES</v>
          </cell>
          <cell r="C945">
            <v>115344557</v>
          </cell>
          <cell r="D945">
            <v>14509003</v>
          </cell>
          <cell r="E945">
            <v>0</v>
          </cell>
          <cell r="F945">
            <v>129853560</v>
          </cell>
        </row>
        <row r="946">
          <cell r="A946">
            <v>51079501</v>
          </cell>
          <cell r="B946" t="str">
            <v>BONIFICACION POR SERVICIOS PRESTADO</v>
          </cell>
          <cell r="C946">
            <v>115344557</v>
          </cell>
          <cell r="D946">
            <v>14509003</v>
          </cell>
          <cell r="E946">
            <v>0</v>
          </cell>
          <cell r="F946">
            <v>129853560</v>
          </cell>
        </row>
        <row r="947">
          <cell r="A947">
            <v>5107950101</v>
          </cell>
          <cell r="B947" t="str">
            <v>Bonificacion por Servicios Prestados</v>
          </cell>
          <cell r="C947">
            <v>2420991</v>
          </cell>
          <cell r="D947">
            <v>1</v>
          </cell>
          <cell r="E947">
            <v>0</v>
          </cell>
          <cell r="F947">
            <v>2420992</v>
          </cell>
        </row>
        <row r="948">
          <cell r="A948">
            <v>5107950102</v>
          </cell>
          <cell r="B948" t="str">
            <v>Bonificacion por Servicios Prestados - Mensual</v>
          </cell>
          <cell r="C948">
            <v>112923566</v>
          </cell>
          <cell r="D948">
            <v>14509002</v>
          </cell>
          <cell r="E948">
            <v>0</v>
          </cell>
          <cell r="F948">
            <v>127432568</v>
          </cell>
        </row>
        <row r="949">
          <cell r="A949">
            <v>5108</v>
          </cell>
          <cell r="B949" t="str">
            <v>GASTOS DE PERSONAL DIVERSOS</v>
          </cell>
          <cell r="C949">
            <v>1747184381.01</v>
          </cell>
          <cell r="D949">
            <v>204607432</v>
          </cell>
          <cell r="E949">
            <v>0</v>
          </cell>
          <cell r="F949">
            <v>1951791813.01</v>
          </cell>
        </row>
        <row r="950">
          <cell r="A950">
            <v>510801</v>
          </cell>
          <cell r="B950" t="str">
            <v>REMUNERACION SERVICIOS TECNICOS</v>
          </cell>
          <cell r="C950">
            <v>1538403306.01</v>
          </cell>
          <cell r="D950">
            <v>184435136</v>
          </cell>
          <cell r="E950">
            <v>0</v>
          </cell>
          <cell r="F950">
            <v>1722838442.01</v>
          </cell>
        </row>
        <row r="951">
          <cell r="A951">
            <v>51080101</v>
          </cell>
          <cell r="B951" t="str">
            <v>REMUNERACION SERVICIOS TECNICOS</v>
          </cell>
          <cell r="C951">
            <v>1538403306.01</v>
          </cell>
          <cell r="D951">
            <v>184435136</v>
          </cell>
          <cell r="E951">
            <v>0</v>
          </cell>
          <cell r="F951">
            <v>1722838442.01</v>
          </cell>
        </row>
        <row r="952">
          <cell r="A952">
            <v>5108010101</v>
          </cell>
          <cell r="B952" t="str">
            <v>Remuneracion servicios tecnicos</v>
          </cell>
          <cell r="C952">
            <v>1480492579.23</v>
          </cell>
          <cell r="D952">
            <v>180046887.58000001</v>
          </cell>
          <cell r="E952">
            <v>0</v>
          </cell>
          <cell r="F952">
            <v>1660539466.8099999</v>
          </cell>
        </row>
        <row r="953">
          <cell r="A953">
            <v>5108010102</v>
          </cell>
          <cell r="B953" t="str">
            <v>Iva Remuneracion servicios tecnicos</v>
          </cell>
          <cell r="C953">
            <v>57910726.780000001</v>
          </cell>
          <cell r="D953">
            <v>4388248.42</v>
          </cell>
          <cell r="E953">
            <v>0</v>
          </cell>
          <cell r="F953">
            <v>62298975.200000003</v>
          </cell>
        </row>
        <row r="954">
          <cell r="A954">
            <v>510802</v>
          </cell>
          <cell r="B954" t="str">
            <v>HONORARIOS</v>
          </cell>
          <cell r="C954">
            <v>0</v>
          </cell>
          <cell r="D954">
            <v>0</v>
          </cell>
          <cell r="E954">
            <v>0</v>
          </cell>
          <cell r="F954">
            <v>0</v>
          </cell>
        </row>
        <row r="955">
          <cell r="A955">
            <v>51080201</v>
          </cell>
          <cell r="B955" t="str">
            <v>HONORARIOS</v>
          </cell>
          <cell r="C955">
            <v>0</v>
          </cell>
          <cell r="D955">
            <v>0</v>
          </cell>
          <cell r="E955">
            <v>0</v>
          </cell>
          <cell r="F955">
            <v>0</v>
          </cell>
        </row>
        <row r="956">
          <cell r="A956">
            <v>5108020101</v>
          </cell>
          <cell r="B956" t="str">
            <v>****HONORARIOS</v>
          </cell>
          <cell r="C956">
            <v>0</v>
          </cell>
          <cell r="D956">
            <v>0</v>
          </cell>
          <cell r="E956">
            <v>0</v>
          </cell>
          <cell r="F956">
            <v>0</v>
          </cell>
        </row>
        <row r="957">
          <cell r="A957">
            <v>5108020102</v>
          </cell>
          <cell r="B957" t="str">
            <v>********IVA-HONORARIOS</v>
          </cell>
          <cell r="C957">
            <v>0</v>
          </cell>
          <cell r="D957">
            <v>0</v>
          </cell>
          <cell r="E957">
            <v>0</v>
          </cell>
          <cell r="F957">
            <v>0</v>
          </cell>
        </row>
        <row r="958">
          <cell r="A958">
            <v>510803</v>
          </cell>
          <cell r="B958" t="str">
            <v>CAPACITACION BIENESTAR SOCIAL Y EST</v>
          </cell>
          <cell r="C958">
            <v>196339439</v>
          </cell>
          <cell r="D958">
            <v>19901000</v>
          </cell>
          <cell r="E958">
            <v>0</v>
          </cell>
          <cell r="F958">
            <v>216240439</v>
          </cell>
        </row>
        <row r="959">
          <cell r="A959">
            <v>51080301</v>
          </cell>
          <cell r="B959" t="str">
            <v>CAPACITACION BIENESTAR SOCIAL Y EST</v>
          </cell>
          <cell r="C959">
            <v>196339439</v>
          </cell>
          <cell r="D959">
            <v>19901000</v>
          </cell>
          <cell r="E959">
            <v>0</v>
          </cell>
          <cell r="F959">
            <v>216240439</v>
          </cell>
        </row>
        <row r="960">
          <cell r="A960">
            <v>5108030101</v>
          </cell>
          <cell r="B960" t="str">
            <v>Capacitación, bienestar social y es</v>
          </cell>
          <cell r="C960">
            <v>196339439</v>
          </cell>
          <cell r="D960">
            <v>19901000</v>
          </cell>
          <cell r="E960">
            <v>0</v>
          </cell>
          <cell r="F960">
            <v>216240439</v>
          </cell>
        </row>
        <row r="961">
          <cell r="A961">
            <v>510803010101</v>
          </cell>
          <cell r="B961" t="str">
            <v>Capacitacion, Bienestar Social y Es</v>
          </cell>
          <cell r="C961">
            <v>88040534</v>
          </cell>
          <cell r="D961">
            <v>19377303</v>
          </cell>
          <cell r="E961">
            <v>0</v>
          </cell>
          <cell r="F961">
            <v>107417837</v>
          </cell>
        </row>
        <row r="962">
          <cell r="A962">
            <v>510803010102</v>
          </cell>
          <cell r="B962" t="str">
            <v>IVA-Capacitacion, Bienestar Social</v>
          </cell>
          <cell r="C962">
            <v>6917115</v>
          </cell>
          <cell r="D962">
            <v>523697</v>
          </cell>
          <cell r="E962">
            <v>0</v>
          </cell>
          <cell r="F962">
            <v>7440812</v>
          </cell>
        </row>
        <row r="963">
          <cell r="A963">
            <v>510803010105</v>
          </cell>
          <cell r="B963" t="str">
            <v>Capacitacion, Bienestar Social y Es-OPERATIVO</v>
          </cell>
          <cell r="C963">
            <v>101381790</v>
          </cell>
          <cell r="D963">
            <v>0</v>
          </cell>
          <cell r="E963">
            <v>0</v>
          </cell>
          <cell r="F963">
            <v>101381790</v>
          </cell>
        </row>
        <row r="964">
          <cell r="A964">
            <v>510804</v>
          </cell>
          <cell r="B964" t="str">
            <v>DOTACION Y SUMINISTRO A TRABAJADORES</v>
          </cell>
          <cell r="C964">
            <v>0</v>
          </cell>
          <cell r="D964">
            <v>0</v>
          </cell>
          <cell r="E964">
            <v>0</v>
          </cell>
          <cell r="F964">
            <v>0</v>
          </cell>
        </row>
        <row r="965">
          <cell r="A965">
            <v>51080401</v>
          </cell>
          <cell r="B965" t="str">
            <v>DOTACION Y SUMNISTRO A TRABAJADORES</v>
          </cell>
          <cell r="C965">
            <v>0</v>
          </cell>
          <cell r="D965">
            <v>0</v>
          </cell>
          <cell r="E965">
            <v>0</v>
          </cell>
          <cell r="F965">
            <v>0</v>
          </cell>
        </row>
        <row r="966">
          <cell r="A966">
            <v>5108040101</v>
          </cell>
          <cell r="B966" t="str">
            <v>Dotacion y Suministro a Trabajadores</v>
          </cell>
          <cell r="C966">
            <v>0</v>
          </cell>
          <cell r="D966">
            <v>0</v>
          </cell>
          <cell r="E966">
            <v>0</v>
          </cell>
          <cell r="F966">
            <v>0</v>
          </cell>
        </row>
        <row r="967">
          <cell r="A967">
            <v>5108040102</v>
          </cell>
          <cell r="B967" t="str">
            <v>IVA - Dotacion y Suministro a Trabajadores</v>
          </cell>
          <cell r="C967">
            <v>0</v>
          </cell>
          <cell r="D967">
            <v>0</v>
          </cell>
          <cell r="E967">
            <v>0</v>
          </cell>
          <cell r="F967">
            <v>0</v>
          </cell>
        </row>
        <row r="968">
          <cell r="A968">
            <v>510890</v>
          </cell>
          <cell r="B968" t="str">
            <v>Otros Gastos de Personal Diversos</v>
          </cell>
          <cell r="C968">
            <v>12441636</v>
          </cell>
          <cell r="D968">
            <v>271296</v>
          </cell>
          <cell r="E968">
            <v>0</v>
          </cell>
          <cell r="F968">
            <v>12712932</v>
          </cell>
        </row>
        <row r="969">
          <cell r="A969">
            <v>51089001</v>
          </cell>
          <cell r="B969" t="str">
            <v>SUBSIDIO DE ALIMENTACION</v>
          </cell>
          <cell r="C969">
            <v>12441636</v>
          </cell>
          <cell r="D969">
            <v>271296</v>
          </cell>
          <cell r="E969">
            <v>0</v>
          </cell>
          <cell r="F969">
            <v>12712932</v>
          </cell>
        </row>
        <row r="970">
          <cell r="A970">
            <v>5108900101</v>
          </cell>
          <cell r="B970" t="str">
            <v>Subsidio de Alimentacion</v>
          </cell>
          <cell r="C970">
            <v>2441636</v>
          </cell>
          <cell r="D970">
            <v>271296</v>
          </cell>
          <cell r="E970">
            <v>0</v>
          </cell>
          <cell r="F970">
            <v>2712932</v>
          </cell>
        </row>
        <row r="971">
          <cell r="A971">
            <v>5108900102</v>
          </cell>
          <cell r="B971" t="str">
            <v>Examenes Ocupacionales</v>
          </cell>
          <cell r="C971">
            <v>10000000</v>
          </cell>
          <cell r="D971">
            <v>0</v>
          </cell>
          <cell r="E971">
            <v>0</v>
          </cell>
          <cell r="F971">
            <v>10000000</v>
          </cell>
        </row>
        <row r="972">
          <cell r="A972">
            <v>5111</v>
          </cell>
          <cell r="B972" t="str">
            <v>GENERALES</v>
          </cell>
          <cell r="C972">
            <v>8925256360.5</v>
          </cell>
          <cell r="D972">
            <v>1278370322.5899999</v>
          </cell>
          <cell r="E972">
            <v>257976</v>
          </cell>
          <cell r="F972">
            <v>10203368707.09</v>
          </cell>
        </row>
        <row r="973">
          <cell r="A973">
            <v>511113</v>
          </cell>
          <cell r="B973" t="str">
            <v>VIGILANCIA Y SEGURIDAD</v>
          </cell>
          <cell r="C973">
            <v>328179347</v>
          </cell>
          <cell r="D973">
            <v>40878781</v>
          </cell>
          <cell r="E973">
            <v>0</v>
          </cell>
          <cell r="F973">
            <v>369058128</v>
          </cell>
        </row>
        <row r="974">
          <cell r="A974">
            <v>51111301</v>
          </cell>
          <cell r="B974" t="str">
            <v>VIGILANCIA Y SEGURIDAD</v>
          </cell>
          <cell r="C974">
            <v>328179347</v>
          </cell>
          <cell r="D974">
            <v>40878781</v>
          </cell>
          <cell r="E974">
            <v>0</v>
          </cell>
          <cell r="F974">
            <v>369058128</v>
          </cell>
        </row>
        <row r="975">
          <cell r="A975">
            <v>5111130101</v>
          </cell>
          <cell r="B975" t="str">
            <v>Vigilancia y Seguridad</v>
          </cell>
          <cell r="C975">
            <v>328179347</v>
          </cell>
          <cell r="D975">
            <v>40878781</v>
          </cell>
          <cell r="E975">
            <v>0</v>
          </cell>
          <cell r="F975">
            <v>369058128</v>
          </cell>
        </row>
        <row r="976">
          <cell r="A976">
            <v>511113010101</v>
          </cell>
          <cell r="B976" t="str">
            <v>vigilancia y seguridad</v>
          </cell>
          <cell r="C976">
            <v>321976413</v>
          </cell>
          <cell r="D976">
            <v>40104820</v>
          </cell>
          <cell r="E976">
            <v>0</v>
          </cell>
          <cell r="F976">
            <v>362081233</v>
          </cell>
        </row>
        <row r="977">
          <cell r="A977">
            <v>511113010102</v>
          </cell>
          <cell r="B977" t="str">
            <v>vigilancia y seguridad-IVA</v>
          </cell>
          <cell r="C977">
            <v>6202934</v>
          </cell>
          <cell r="D977">
            <v>773961</v>
          </cell>
          <cell r="E977">
            <v>0</v>
          </cell>
          <cell r="F977">
            <v>6976895</v>
          </cell>
        </row>
        <row r="978">
          <cell r="A978">
            <v>511114</v>
          </cell>
          <cell r="B978" t="str">
            <v>MATERIALES Y SUMINISTROS</v>
          </cell>
          <cell r="C978">
            <v>504321372.93000001</v>
          </cell>
          <cell r="D978">
            <v>21061660.510000002</v>
          </cell>
          <cell r="E978">
            <v>0</v>
          </cell>
          <cell r="F978">
            <v>525383033.44</v>
          </cell>
        </row>
        <row r="979">
          <cell r="A979">
            <v>51111401</v>
          </cell>
          <cell r="B979" t="str">
            <v>MATERIALES Y SUMINISTROS</v>
          </cell>
          <cell r="C979">
            <v>504321372.93000001</v>
          </cell>
          <cell r="D979">
            <v>21061660.510000002</v>
          </cell>
          <cell r="E979">
            <v>0</v>
          </cell>
          <cell r="F979">
            <v>525383033.44</v>
          </cell>
        </row>
        <row r="980">
          <cell r="A980">
            <v>5111140102</v>
          </cell>
          <cell r="B980" t="str">
            <v>Papelería, Utiles de Escritorio y Oficina</v>
          </cell>
          <cell r="C980">
            <v>94789036.349999994</v>
          </cell>
          <cell r="D980">
            <v>0</v>
          </cell>
          <cell r="E980">
            <v>0</v>
          </cell>
          <cell r="F980">
            <v>94789036.349999994</v>
          </cell>
        </row>
        <row r="981">
          <cell r="A981">
            <v>511114010201</v>
          </cell>
          <cell r="B981" t="str">
            <v>Papelería, Utiles de Escritorio y Oficina</v>
          </cell>
          <cell r="C981">
            <v>79742257.400000006</v>
          </cell>
          <cell r="D981">
            <v>0</v>
          </cell>
          <cell r="E981">
            <v>0</v>
          </cell>
          <cell r="F981">
            <v>79742257.400000006</v>
          </cell>
        </row>
        <row r="982">
          <cell r="A982">
            <v>511114010202</v>
          </cell>
          <cell r="B982" t="str">
            <v>IVA papeleria utilies de escritorio y Oficina</v>
          </cell>
          <cell r="C982">
            <v>15046778.949999999</v>
          </cell>
          <cell r="D982">
            <v>0</v>
          </cell>
          <cell r="E982">
            <v>0</v>
          </cell>
          <cell r="F982">
            <v>15046778.949999999</v>
          </cell>
        </row>
        <row r="983">
          <cell r="A983">
            <v>5111140103</v>
          </cell>
          <cell r="B983" t="str">
            <v>Productos de Aseo y Limpieza</v>
          </cell>
          <cell r="C983">
            <v>2646991</v>
          </cell>
          <cell r="D983">
            <v>656090</v>
          </cell>
          <cell r="E983">
            <v>0</v>
          </cell>
          <cell r="F983">
            <v>3303081</v>
          </cell>
        </row>
        <row r="984">
          <cell r="A984">
            <v>511114010301</v>
          </cell>
          <cell r="B984" t="str">
            <v>Productos de Aseo y Limpieza</v>
          </cell>
          <cell r="C984">
            <v>2618219</v>
          </cell>
          <cell r="D984">
            <v>645336.34</v>
          </cell>
          <cell r="E984">
            <v>0</v>
          </cell>
          <cell r="F984">
            <v>3263555.34</v>
          </cell>
        </row>
        <row r="985">
          <cell r="A985">
            <v>511114010302</v>
          </cell>
          <cell r="B985" t="str">
            <v>IVA - Productos de Aseo y Limpieza</v>
          </cell>
          <cell r="C985">
            <v>28772</v>
          </cell>
          <cell r="D985">
            <v>10753.66</v>
          </cell>
          <cell r="E985">
            <v>0</v>
          </cell>
          <cell r="F985">
            <v>39525.660000000003</v>
          </cell>
        </row>
        <row r="986">
          <cell r="A986">
            <v>5111140104</v>
          </cell>
          <cell r="B986" t="str">
            <v>Productos de Cafetería y Restaurante</v>
          </cell>
          <cell r="C986">
            <v>48910332</v>
          </cell>
          <cell r="D986">
            <v>7106439.5899999999</v>
          </cell>
          <cell r="E986">
            <v>0</v>
          </cell>
          <cell r="F986">
            <v>56016771.590000004</v>
          </cell>
        </row>
        <row r="987">
          <cell r="A987">
            <v>511114010401</v>
          </cell>
          <cell r="B987" t="str">
            <v>Productos de Cafeteria y Restaurante</v>
          </cell>
          <cell r="C987">
            <v>45773763.700000003</v>
          </cell>
          <cell r="D987">
            <v>6680276.4100000001</v>
          </cell>
          <cell r="E987">
            <v>0</v>
          </cell>
          <cell r="F987">
            <v>52454040.109999999</v>
          </cell>
        </row>
        <row r="988">
          <cell r="A988">
            <v>511114010402</v>
          </cell>
          <cell r="B988" t="str">
            <v>IVA-Productos Cafeteria y Restaurante</v>
          </cell>
          <cell r="C988">
            <v>942068.3</v>
          </cell>
          <cell r="D988">
            <v>181563.18</v>
          </cell>
          <cell r="E988">
            <v>0</v>
          </cell>
          <cell r="F988">
            <v>1123631.48</v>
          </cell>
        </row>
        <row r="989">
          <cell r="A989">
            <v>511114010403</v>
          </cell>
          <cell r="B989" t="str">
            <v>IPOCONSUMO-Productos Cafeteria y Restaurante</v>
          </cell>
          <cell r="C989">
            <v>0</v>
          </cell>
          <cell r="D989">
            <v>0</v>
          </cell>
          <cell r="E989">
            <v>0</v>
          </cell>
          <cell r="F989">
            <v>0</v>
          </cell>
        </row>
        <row r="990">
          <cell r="A990">
            <v>511114010420</v>
          </cell>
          <cell r="B990" t="str">
            <v>Productos de Cafeteria y Restaurante-OPERATIVO</v>
          </cell>
          <cell r="C990">
            <v>2185086</v>
          </cell>
          <cell r="D990">
            <v>244600</v>
          </cell>
          <cell r="E990">
            <v>0</v>
          </cell>
          <cell r="F990">
            <v>2429686</v>
          </cell>
        </row>
        <row r="991">
          <cell r="A991">
            <v>511114010430</v>
          </cell>
          <cell r="B991" t="str">
            <v>IVA Productos de Cafeteria y Restaurante-OPERATIVO</v>
          </cell>
          <cell r="C991">
            <v>9414</v>
          </cell>
          <cell r="D991">
            <v>0</v>
          </cell>
          <cell r="E991">
            <v>0</v>
          </cell>
          <cell r="F991">
            <v>9414</v>
          </cell>
        </row>
        <row r="992">
          <cell r="A992">
            <v>5111140105</v>
          </cell>
          <cell r="B992" t="str">
            <v>Repuestos</v>
          </cell>
          <cell r="C992">
            <v>287670872.77999997</v>
          </cell>
          <cell r="D992">
            <v>0</v>
          </cell>
          <cell r="E992">
            <v>0</v>
          </cell>
          <cell r="F992">
            <v>287670872.77999997</v>
          </cell>
        </row>
        <row r="993">
          <cell r="A993">
            <v>511114010501</v>
          </cell>
          <cell r="B993" t="str">
            <v>Repuestos</v>
          </cell>
          <cell r="C993">
            <v>287268789.98000002</v>
          </cell>
          <cell r="D993">
            <v>0</v>
          </cell>
          <cell r="E993">
            <v>0</v>
          </cell>
          <cell r="F993">
            <v>287268789.98000002</v>
          </cell>
        </row>
        <row r="994">
          <cell r="A994">
            <v>511114010502</v>
          </cell>
          <cell r="B994" t="str">
            <v>Repuestos - IVA</v>
          </cell>
          <cell r="C994">
            <v>402082.8</v>
          </cell>
          <cell r="D994">
            <v>0</v>
          </cell>
          <cell r="E994">
            <v>0</v>
          </cell>
          <cell r="F994">
            <v>402082.8</v>
          </cell>
        </row>
        <row r="995">
          <cell r="A995">
            <v>5111140106</v>
          </cell>
          <cell r="B995" t="str">
            <v>Otros Materiales y Suministros</v>
          </cell>
          <cell r="C995">
            <v>40226321.799999997</v>
          </cell>
          <cell r="D995">
            <v>9849199.9199999999</v>
          </cell>
          <cell r="E995">
            <v>0</v>
          </cell>
          <cell r="F995">
            <v>50075521.719999999</v>
          </cell>
        </row>
        <row r="996">
          <cell r="A996">
            <v>511114010601</v>
          </cell>
          <cell r="B996" t="str">
            <v>Otros Materiales y Suministros</v>
          </cell>
          <cell r="C996">
            <v>36102796.140000001</v>
          </cell>
          <cell r="D996">
            <v>9710915.8300000001</v>
          </cell>
          <cell r="E996">
            <v>0</v>
          </cell>
          <cell r="F996">
            <v>45813711.969999999</v>
          </cell>
        </row>
        <row r="997">
          <cell r="A997">
            <v>511114010602</v>
          </cell>
          <cell r="B997" t="str">
            <v>IVA-Otros Materiales y Suministros</v>
          </cell>
          <cell r="C997">
            <v>4123525.66</v>
          </cell>
          <cell r="D997">
            <v>138284.09</v>
          </cell>
          <cell r="E997">
            <v>0</v>
          </cell>
          <cell r="F997">
            <v>4261809.75</v>
          </cell>
        </row>
        <row r="998">
          <cell r="A998">
            <v>5111140107</v>
          </cell>
          <cell r="B998" t="str">
            <v>Elementos y Accesorios</v>
          </cell>
          <cell r="C998">
            <v>1364820</v>
          </cell>
          <cell r="D998">
            <v>0</v>
          </cell>
          <cell r="E998">
            <v>0</v>
          </cell>
          <cell r="F998">
            <v>1364820</v>
          </cell>
        </row>
        <row r="999">
          <cell r="A999">
            <v>511114010701</v>
          </cell>
          <cell r="B999" t="str">
            <v>Elementos y Accesorios</v>
          </cell>
          <cell r="C999">
            <v>1364820</v>
          </cell>
          <cell r="D999">
            <v>0</v>
          </cell>
          <cell r="E999">
            <v>0</v>
          </cell>
          <cell r="F999">
            <v>1364820</v>
          </cell>
        </row>
        <row r="1000">
          <cell r="A1000">
            <v>511114010702</v>
          </cell>
          <cell r="B1000" t="str">
            <v>IVA - Elementos y Accesorios</v>
          </cell>
          <cell r="C1000">
            <v>0</v>
          </cell>
          <cell r="D1000">
            <v>0</v>
          </cell>
          <cell r="E1000">
            <v>0</v>
          </cell>
          <cell r="F1000">
            <v>0</v>
          </cell>
        </row>
        <row r="1001">
          <cell r="A1001">
            <v>5111140109</v>
          </cell>
          <cell r="B1001" t="str">
            <v>Material de Construccion</v>
          </cell>
          <cell r="C1001">
            <v>3756624</v>
          </cell>
          <cell r="D1001">
            <v>0</v>
          </cell>
          <cell r="E1001">
            <v>0</v>
          </cell>
          <cell r="F1001">
            <v>3756624</v>
          </cell>
        </row>
        <row r="1002">
          <cell r="A1002">
            <v>511114010901</v>
          </cell>
          <cell r="B1002" t="str">
            <v>Material de Construccion</v>
          </cell>
          <cell r="C1002">
            <v>3246630</v>
          </cell>
          <cell r="D1002">
            <v>0</v>
          </cell>
          <cell r="E1002">
            <v>0</v>
          </cell>
          <cell r="F1002">
            <v>3246630</v>
          </cell>
        </row>
        <row r="1003">
          <cell r="A1003">
            <v>511114010902</v>
          </cell>
          <cell r="B1003" t="str">
            <v>IVA-Material de Construccion</v>
          </cell>
          <cell r="C1003">
            <v>509994</v>
          </cell>
          <cell r="D1003">
            <v>0</v>
          </cell>
          <cell r="E1003">
            <v>0</v>
          </cell>
          <cell r="F1003">
            <v>509994</v>
          </cell>
        </row>
        <row r="1004">
          <cell r="A1004">
            <v>5111140120</v>
          </cell>
          <cell r="B1004" t="str">
            <v>Materiales Y Suministros - OPERATIVOS</v>
          </cell>
          <cell r="C1004">
            <v>22623237</v>
          </cell>
          <cell r="D1004">
            <v>3025240.98</v>
          </cell>
          <cell r="E1004">
            <v>0</v>
          </cell>
          <cell r="F1004">
            <v>25648477.98</v>
          </cell>
        </row>
        <row r="1005">
          <cell r="A1005">
            <v>5111140130</v>
          </cell>
          <cell r="B1005" t="str">
            <v>IVA Materiales y Suministros</v>
          </cell>
          <cell r="C1005">
            <v>2333138</v>
          </cell>
          <cell r="D1005">
            <v>424690.02</v>
          </cell>
          <cell r="E1005">
            <v>0</v>
          </cell>
          <cell r="F1005">
            <v>2757828.02</v>
          </cell>
        </row>
        <row r="1006">
          <cell r="A1006">
            <v>511115</v>
          </cell>
          <cell r="B1006" t="str">
            <v>MANTENIMIENTO</v>
          </cell>
          <cell r="C1006">
            <v>244699276.19</v>
          </cell>
          <cell r="D1006">
            <v>93797909.129999995</v>
          </cell>
          <cell r="E1006">
            <v>0</v>
          </cell>
          <cell r="F1006">
            <v>338497185.31999999</v>
          </cell>
        </row>
        <row r="1007">
          <cell r="A1007">
            <v>51111501</v>
          </cell>
          <cell r="B1007" t="str">
            <v>MANTENIMIENTO</v>
          </cell>
          <cell r="C1007">
            <v>244699276.19</v>
          </cell>
          <cell r="D1007">
            <v>93797909.129999995</v>
          </cell>
          <cell r="E1007">
            <v>0</v>
          </cell>
          <cell r="F1007">
            <v>338497185.31999999</v>
          </cell>
        </row>
        <row r="1008">
          <cell r="A1008">
            <v>5111150101</v>
          </cell>
          <cell r="B1008" t="str">
            <v>MANTENIMIENTO DE BIENES INMUEBLES</v>
          </cell>
          <cell r="C1008">
            <v>38847113.520000003</v>
          </cell>
          <cell r="D1008">
            <v>24448109</v>
          </cell>
          <cell r="E1008">
            <v>0</v>
          </cell>
          <cell r="F1008">
            <v>63295222.520000003</v>
          </cell>
        </row>
        <row r="1009">
          <cell r="A1009">
            <v>511115010101</v>
          </cell>
          <cell r="B1009" t="str">
            <v>Mantenimientos de Bienes Inmuebles</v>
          </cell>
          <cell r="C1009">
            <v>34247962</v>
          </cell>
          <cell r="D1009">
            <v>20772590</v>
          </cell>
          <cell r="E1009">
            <v>0</v>
          </cell>
          <cell r="F1009">
            <v>55020552</v>
          </cell>
        </row>
        <row r="1010">
          <cell r="A1010">
            <v>511115010102</v>
          </cell>
          <cell r="B1010" t="str">
            <v>Mantenimiento de Bienes Inmuebles-I</v>
          </cell>
          <cell r="C1010">
            <v>4599151.5199999996</v>
          </cell>
          <cell r="D1010">
            <v>3675519</v>
          </cell>
          <cell r="E1010">
            <v>0</v>
          </cell>
          <cell r="F1010">
            <v>8274670.5199999996</v>
          </cell>
        </row>
        <row r="1011">
          <cell r="A1011">
            <v>5111150102</v>
          </cell>
          <cell r="B1011" t="str">
            <v>Mantenimiento Bienes Muebles, Equip</v>
          </cell>
          <cell r="C1011">
            <v>4160000</v>
          </cell>
          <cell r="D1011">
            <v>152000</v>
          </cell>
          <cell r="E1011">
            <v>0</v>
          </cell>
          <cell r="F1011">
            <v>4312000</v>
          </cell>
        </row>
        <row r="1012">
          <cell r="A1012">
            <v>511115010201</v>
          </cell>
          <cell r="B1012" t="str">
            <v>Manten.Bienes Muebles, Equipos y En</v>
          </cell>
          <cell r="C1012">
            <v>4160000</v>
          </cell>
          <cell r="D1012">
            <v>152000</v>
          </cell>
          <cell r="E1012">
            <v>0</v>
          </cell>
          <cell r="F1012">
            <v>4312000</v>
          </cell>
        </row>
        <row r="1013">
          <cell r="A1013">
            <v>511115010202</v>
          </cell>
          <cell r="B1013" t="str">
            <v>Manten.Bienes Muebles, Euipos y Ens</v>
          </cell>
          <cell r="C1013">
            <v>0</v>
          </cell>
          <cell r="D1013">
            <v>0</v>
          </cell>
          <cell r="E1013">
            <v>0</v>
          </cell>
          <cell r="F1013">
            <v>0</v>
          </cell>
        </row>
        <row r="1014">
          <cell r="A1014">
            <v>5111150103</v>
          </cell>
          <cell r="B1014" t="str">
            <v>Mantenimiento Equipo Comun.y Comput</v>
          </cell>
          <cell r="C1014">
            <v>23740000</v>
          </cell>
          <cell r="D1014">
            <v>7030000</v>
          </cell>
          <cell r="E1014">
            <v>0</v>
          </cell>
          <cell r="F1014">
            <v>30770000</v>
          </cell>
        </row>
        <row r="1015">
          <cell r="A1015">
            <v>511115010301</v>
          </cell>
          <cell r="B1015" t="str">
            <v>Mantenimiento Equipo Comunicacion y</v>
          </cell>
          <cell r="C1015">
            <v>20160335.75</v>
          </cell>
          <cell r="D1015">
            <v>6032101</v>
          </cell>
          <cell r="E1015">
            <v>0</v>
          </cell>
          <cell r="F1015">
            <v>26192436.75</v>
          </cell>
        </row>
        <row r="1016">
          <cell r="A1016">
            <v>511115010302</v>
          </cell>
          <cell r="B1016" t="str">
            <v>IVA-Mantenimiento Equipo Comunicaci</v>
          </cell>
          <cell r="C1016">
            <v>3579664.25</v>
          </cell>
          <cell r="D1016">
            <v>997899</v>
          </cell>
          <cell r="E1016">
            <v>0</v>
          </cell>
          <cell r="F1016">
            <v>4577563.25</v>
          </cell>
        </row>
        <row r="1017">
          <cell r="A1017">
            <v>5111150104</v>
          </cell>
          <cell r="B1017" t="str">
            <v>Mantenimiento Equipo Naveg.y Transporte</v>
          </cell>
          <cell r="C1017">
            <v>177952162.66999999</v>
          </cell>
          <cell r="D1017">
            <v>62167800.130000003</v>
          </cell>
          <cell r="E1017">
            <v>0</v>
          </cell>
          <cell r="F1017">
            <v>240119962.80000001</v>
          </cell>
        </row>
        <row r="1018">
          <cell r="A1018">
            <v>511115010401</v>
          </cell>
          <cell r="B1018" t="str">
            <v>Manteminiemto Equipo Naveg.y Transporte</v>
          </cell>
          <cell r="C1018">
            <v>150530932.09</v>
          </cell>
          <cell r="D1018">
            <v>52379638.640000001</v>
          </cell>
          <cell r="E1018">
            <v>0</v>
          </cell>
          <cell r="F1018">
            <v>202910570.72999999</v>
          </cell>
        </row>
        <row r="1019">
          <cell r="A1019">
            <v>511115010402</v>
          </cell>
          <cell r="B1019" t="str">
            <v>IVA-Mantenimiento Equipo Naveg.y Transporte</v>
          </cell>
          <cell r="C1019">
            <v>27421230.579999998</v>
          </cell>
          <cell r="D1019">
            <v>9788161.4900000002</v>
          </cell>
          <cell r="E1019">
            <v>0</v>
          </cell>
          <cell r="F1019">
            <v>37209392.07</v>
          </cell>
        </row>
        <row r="1020">
          <cell r="A1020">
            <v>511117</v>
          </cell>
          <cell r="B1020" t="str">
            <v>SERVICIOS PUBLICOS</v>
          </cell>
          <cell r="C1020">
            <v>298576798.81</v>
          </cell>
          <cell r="D1020">
            <v>36190686.460000001</v>
          </cell>
          <cell r="E1020">
            <v>0</v>
          </cell>
          <cell r="F1020">
            <v>334767485.26999998</v>
          </cell>
        </row>
        <row r="1021">
          <cell r="A1021">
            <v>51111701</v>
          </cell>
          <cell r="B1021" t="str">
            <v>SERVICIOS PUBLICOS</v>
          </cell>
          <cell r="C1021">
            <v>298576798.81</v>
          </cell>
          <cell r="D1021">
            <v>36190686.460000001</v>
          </cell>
          <cell r="E1021">
            <v>0</v>
          </cell>
          <cell r="F1021">
            <v>334767485.26999998</v>
          </cell>
        </row>
        <row r="1022">
          <cell r="A1022">
            <v>5111170101</v>
          </cell>
          <cell r="B1022" t="str">
            <v>Teléfono, Fax y Otros</v>
          </cell>
          <cell r="C1022">
            <v>120373943.81</v>
          </cell>
          <cell r="D1022">
            <v>14514850.460000001</v>
          </cell>
          <cell r="E1022">
            <v>0</v>
          </cell>
          <cell r="F1022">
            <v>134888794.27000001</v>
          </cell>
        </row>
        <row r="1023">
          <cell r="A1023">
            <v>511117010101</v>
          </cell>
          <cell r="B1023" t="str">
            <v>Telefono, Fax y Otros</v>
          </cell>
          <cell r="C1023">
            <v>101542598.45999999</v>
          </cell>
          <cell r="D1023">
            <v>12197353.32</v>
          </cell>
          <cell r="E1023">
            <v>0</v>
          </cell>
          <cell r="F1023">
            <v>113739951.78</v>
          </cell>
        </row>
        <row r="1024">
          <cell r="A1024">
            <v>511117010102</v>
          </cell>
          <cell r="B1024" t="str">
            <v>Telefono, Fax Y Otros-IVA</v>
          </cell>
          <cell r="C1024">
            <v>18831345.350000001</v>
          </cell>
          <cell r="D1024">
            <v>2317497.14</v>
          </cell>
          <cell r="E1024">
            <v>0</v>
          </cell>
          <cell r="F1024">
            <v>21148842.489999998</v>
          </cell>
        </row>
        <row r="1025">
          <cell r="A1025">
            <v>5111170102</v>
          </cell>
          <cell r="B1025" t="str">
            <v>Energía</v>
          </cell>
          <cell r="C1025">
            <v>137647930</v>
          </cell>
          <cell r="D1025">
            <v>17420720</v>
          </cell>
          <cell r="E1025">
            <v>0</v>
          </cell>
          <cell r="F1025">
            <v>155068650</v>
          </cell>
        </row>
        <row r="1026">
          <cell r="A1026">
            <v>5111170103</v>
          </cell>
          <cell r="B1026" t="str">
            <v>Acueducto, Alcantarillado y Aseo</v>
          </cell>
          <cell r="C1026">
            <v>8303772</v>
          </cell>
          <cell r="D1026">
            <v>669870</v>
          </cell>
          <cell r="E1026">
            <v>0</v>
          </cell>
          <cell r="F1026">
            <v>8973642</v>
          </cell>
        </row>
        <row r="1027">
          <cell r="A1027">
            <v>5111170104</v>
          </cell>
          <cell r="B1027" t="str">
            <v>Telefonia Movil Celular</v>
          </cell>
          <cell r="C1027">
            <v>32251153</v>
          </cell>
          <cell r="D1027">
            <v>3585246</v>
          </cell>
          <cell r="E1027">
            <v>0</v>
          </cell>
          <cell r="F1027">
            <v>35836399</v>
          </cell>
        </row>
        <row r="1028">
          <cell r="A1028">
            <v>511117010401</v>
          </cell>
          <cell r="B1028" t="str">
            <v>Telefonia Celular Movil</v>
          </cell>
          <cell r="C1028">
            <v>28257485.469999999</v>
          </cell>
          <cell r="D1028">
            <v>2967570</v>
          </cell>
          <cell r="E1028">
            <v>0</v>
          </cell>
          <cell r="F1028">
            <v>31225055.469999999</v>
          </cell>
        </row>
        <row r="1029">
          <cell r="A1029">
            <v>511117010402</v>
          </cell>
          <cell r="B1029" t="str">
            <v>Telefonia Movil Celular-IVA</v>
          </cell>
          <cell r="C1029">
            <v>3993667.53</v>
          </cell>
          <cell r="D1029">
            <v>617676</v>
          </cell>
          <cell r="E1029">
            <v>0</v>
          </cell>
          <cell r="F1029">
            <v>4611343.53</v>
          </cell>
        </row>
        <row r="1030">
          <cell r="A1030">
            <v>511118</v>
          </cell>
          <cell r="B1030" t="str">
            <v>ARRENDAMIENTO OPERATIVO</v>
          </cell>
          <cell r="C1030">
            <v>1243130279</v>
          </cell>
          <cell r="D1030">
            <v>139178151</v>
          </cell>
          <cell r="E1030">
            <v>0</v>
          </cell>
          <cell r="F1030">
            <v>1382308430</v>
          </cell>
        </row>
        <row r="1031">
          <cell r="A1031">
            <v>51111801</v>
          </cell>
          <cell r="B1031" t="str">
            <v>ARRENDAMIENTO</v>
          </cell>
          <cell r="C1031">
            <v>1243130279</v>
          </cell>
          <cell r="D1031">
            <v>139178151</v>
          </cell>
          <cell r="E1031">
            <v>0</v>
          </cell>
          <cell r="F1031">
            <v>1382308430</v>
          </cell>
        </row>
        <row r="1032">
          <cell r="A1032">
            <v>5111180101</v>
          </cell>
          <cell r="B1032" t="str">
            <v>ARRENDAMIENTO BIENES MUEBLES</v>
          </cell>
          <cell r="C1032">
            <v>1181366000</v>
          </cell>
          <cell r="D1032">
            <v>131820001</v>
          </cell>
          <cell r="E1032">
            <v>0</v>
          </cell>
          <cell r="F1032">
            <v>1313186001</v>
          </cell>
        </row>
        <row r="1033">
          <cell r="A1033">
            <v>511118010101</v>
          </cell>
          <cell r="B1033" t="str">
            <v>Arrendamiento Bienes Muebles</v>
          </cell>
          <cell r="C1033">
            <v>978113428.41999996</v>
          </cell>
          <cell r="D1033">
            <v>108472857.14</v>
          </cell>
          <cell r="E1033">
            <v>0</v>
          </cell>
          <cell r="F1033">
            <v>1086586285.5599999</v>
          </cell>
        </row>
        <row r="1034">
          <cell r="A1034">
            <v>511118010102</v>
          </cell>
          <cell r="B1034" t="str">
            <v>Arriendo Bienes Muebles-IVA</v>
          </cell>
          <cell r="C1034">
            <v>182128571.58000001</v>
          </cell>
          <cell r="D1034">
            <v>19597142.859999999</v>
          </cell>
          <cell r="E1034">
            <v>0</v>
          </cell>
          <cell r="F1034">
            <v>201725714.44</v>
          </cell>
        </row>
        <row r="1035">
          <cell r="A1035">
            <v>511118010120</v>
          </cell>
          <cell r="B1035" t="str">
            <v>Arrendamiento - Operativo</v>
          </cell>
          <cell r="C1035">
            <v>21059400</v>
          </cell>
          <cell r="D1035">
            <v>3686135</v>
          </cell>
          <cell r="E1035">
            <v>0</v>
          </cell>
          <cell r="F1035">
            <v>24745535</v>
          </cell>
        </row>
        <row r="1036">
          <cell r="A1036">
            <v>511118010130</v>
          </cell>
          <cell r="B1036" t="str">
            <v>IVA - Arrendamiento Operativo</v>
          </cell>
          <cell r="C1036">
            <v>64600</v>
          </cell>
          <cell r="D1036">
            <v>63866</v>
          </cell>
          <cell r="E1036">
            <v>0</v>
          </cell>
          <cell r="F1036">
            <v>128466</v>
          </cell>
        </row>
        <row r="1037">
          <cell r="A1037">
            <v>5111180102</v>
          </cell>
          <cell r="B1037" t="str">
            <v>Arrendamiento Bienes Inmuebles</v>
          </cell>
          <cell r="C1037">
            <v>61764279</v>
          </cell>
          <cell r="D1037">
            <v>7358150</v>
          </cell>
          <cell r="E1037">
            <v>0</v>
          </cell>
          <cell r="F1037">
            <v>69122429</v>
          </cell>
        </row>
        <row r="1038">
          <cell r="A1038">
            <v>511118010201</v>
          </cell>
          <cell r="B1038" t="str">
            <v>Arrendamiento Bienes Inmuebles</v>
          </cell>
          <cell r="C1038">
            <v>61764279</v>
          </cell>
          <cell r="D1038">
            <v>7358150</v>
          </cell>
          <cell r="E1038">
            <v>0</v>
          </cell>
          <cell r="F1038">
            <v>69122429</v>
          </cell>
        </row>
        <row r="1039">
          <cell r="A1039">
            <v>511119</v>
          </cell>
          <cell r="B1039" t="str">
            <v>VIATICOS Y GASTOS DE VIAJE</v>
          </cell>
          <cell r="C1039">
            <v>598738391</v>
          </cell>
          <cell r="D1039">
            <v>147090059</v>
          </cell>
          <cell r="E1039">
            <v>257976</v>
          </cell>
          <cell r="F1039">
            <v>745570474</v>
          </cell>
        </row>
        <row r="1040">
          <cell r="A1040">
            <v>51111901</v>
          </cell>
          <cell r="B1040" t="str">
            <v>VIATICOS Y GASTOS DE VIAJE</v>
          </cell>
          <cell r="C1040">
            <v>598738391</v>
          </cell>
          <cell r="D1040">
            <v>147090059</v>
          </cell>
          <cell r="E1040">
            <v>257976</v>
          </cell>
          <cell r="F1040">
            <v>745570474</v>
          </cell>
        </row>
        <row r="1041">
          <cell r="A1041">
            <v>5111190101</v>
          </cell>
          <cell r="B1041" t="str">
            <v>Viaticos</v>
          </cell>
          <cell r="C1041">
            <v>414937545</v>
          </cell>
          <cell r="D1041">
            <v>90363051</v>
          </cell>
          <cell r="E1041">
            <v>0</v>
          </cell>
          <cell r="F1041">
            <v>505300596</v>
          </cell>
        </row>
        <row r="1042">
          <cell r="A1042">
            <v>5111190102</v>
          </cell>
          <cell r="B1042" t="str">
            <v>Gastos de Viaje</v>
          </cell>
          <cell r="C1042">
            <v>89713658</v>
          </cell>
          <cell r="D1042">
            <v>30131041</v>
          </cell>
          <cell r="E1042">
            <v>0</v>
          </cell>
          <cell r="F1042">
            <v>119844699</v>
          </cell>
        </row>
        <row r="1043">
          <cell r="A1043">
            <v>511119010201</v>
          </cell>
          <cell r="B1043" t="str">
            <v>Gastos de Viaje</v>
          </cell>
          <cell r="C1043">
            <v>72103100</v>
          </cell>
          <cell r="D1043">
            <v>26458511</v>
          </cell>
          <cell r="E1043">
            <v>0</v>
          </cell>
          <cell r="F1043">
            <v>98561611</v>
          </cell>
        </row>
        <row r="1044">
          <cell r="A1044">
            <v>511119010202</v>
          </cell>
          <cell r="B1044" t="str">
            <v>Gastos de viaje-IVA</v>
          </cell>
          <cell r="C1044">
            <v>20628</v>
          </cell>
          <cell r="D1044">
            <v>9520</v>
          </cell>
          <cell r="E1044">
            <v>0</v>
          </cell>
          <cell r="F1044">
            <v>30148</v>
          </cell>
        </row>
        <row r="1045">
          <cell r="A1045">
            <v>511119010220</v>
          </cell>
          <cell r="B1045" t="str">
            <v>Gastos de Viaje - Operativos</v>
          </cell>
          <cell r="C1045">
            <v>17589930</v>
          </cell>
          <cell r="D1045">
            <v>3663010</v>
          </cell>
          <cell r="E1045">
            <v>0</v>
          </cell>
          <cell r="F1045">
            <v>21252940</v>
          </cell>
        </row>
        <row r="1046">
          <cell r="A1046">
            <v>5111190120</v>
          </cell>
          <cell r="B1046" t="str">
            <v>Viaticos - Operativos</v>
          </cell>
          <cell r="C1046">
            <v>94087188</v>
          </cell>
          <cell r="D1046">
            <v>26595967</v>
          </cell>
          <cell r="E1046">
            <v>257976</v>
          </cell>
          <cell r="F1046">
            <v>120425179</v>
          </cell>
        </row>
        <row r="1047">
          <cell r="A1047">
            <v>511121</v>
          </cell>
          <cell r="B1047" t="str">
            <v>IMPRESOS PUBLICACIONES SUSCRIPCIONES</v>
          </cell>
          <cell r="C1047">
            <v>62349039</v>
          </cell>
          <cell r="D1047">
            <v>2950000</v>
          </cell>
          <cell r="E1047">
            <v>0</v>
          </cell>
          <cell r="F1047">
            <v>65299039</v>
          </cell>
        </row>
        <row r="1048">
          <cell r="A1048">
            <v>51112101</v>
          </cell>
          <cell r="B1048" t="str">
            <v>IMPRESOS PUBLICACIONES SUSCRIPCIONES</v>
          </cell>
          <cell r="C1048">
            <v>62349039</v>
          </cell>
          <cell r="D1048">
            <v>2950000</v>
          </cell>
          <cell r="E1048">
            <v>0</v>
          </cell>
          <cell r="F1048">
            <v>65299039</v>
          </cell>
        </row>
        <row r="1049">
          <cell r="A1049">
            <v>5111210101</v>
          </cell>
          <cell r="B1049" t="str">
            <v>SUSCRIPCIONES</v>
          </cell>
          <cell r="C1049">
            <v>2668750</v>
          </cell>
          <cell r="D1049">
            <v>0</v>
          </cell>
          <cell r="E1049">
            <v>0</v>
          </cell>
          <cell r="F1049">
            <v>2668750</v>
          </cell>
        </row>
        <row r="1050">
          <cell r="A1050">
            <v>511121010101</v>
          </cell>
          <cell r="B1050" t="str">
            <v>Suscripciones</v>
          </cell>
          <cell r="C1050">
            <v>2668750</v>
          </cell>
          <cell r="D1050">
            <v>0</v>
          </cell>
          <cell r="E1050">
            <v>0</v>
          </cell>
          <cell r="F1050">
            <v>2668750</v>
          </cell>
        </row>
        <row r="1051">
          <cell r="A1051">
            <v>511121010120</v>
          </cell>
          <cell r="B1051" t="str">
            <v>Suscrpciones-Operativo</v>
          </cell>
          <cell r="C1051">
            <v>0</v>
          </cell>
          <cell r="D1051">
            <v>0</v>
          </cell>
          <cell r="E1051">
            <v>0</v>
          </cell>
          <cell r="F1051">
            <v>0</v>
          </cell>
        </row>
        <row r="1052">
          <cell r="A1052">
            <v>5111210102</v>
          </cell>
          <cell r="B1052" t="str">
            <v>Otros Gastos por Impresos y Publicaciones</v>
          </cell>
          <cell r="C1052">
            <v>37657900</v>
          </cell>
          <cell r="D1052">
            <v>2950000</v>
          </cell>
          <cell r="E1052">
            <v>0</v>
          </cell>
          <cell r="F1052">
            <v>40607900</v>
          </cell>
        </row>
        <row r="1053">
          <cell r="A1053">
            <v>511121010201</v>
          </cell>
          <cell r="B1053" t="str">
            <v>Otros gastos por impresos y publicaciones</v>
          </cell>
          <cell r="C1053">
            <v>37515400</v>
          </cell>
          <cell r="D1053">
            <v>2950000</v>
          </cell>
          <cell r="E1053">
            <v>0</v>
          </cell>
          <cell r="F1053">
            <v>40465400</v>
          </cell>
        </row>
        <row r="1054">
          <cell r="A1054">
            <v>511121010202</v>
          </cell>
          <cell r="B1054" t="str">
            <v>Otros gastos por impresos y publicaciones-IVA</v>
          </cell>
          <cell r="C1054">
            <v>142500</v>
          </cell>
          <cell r="D1054">
            <v>0</v>
          </cell>
          <cell r="E1054">
            <v>0</v>
          </cell>
          <cell r="F1054">
            <v>142500</v>
          </cell>
        </row>
        <row r="1055">
          <cell r="A1055">
            <v>5111210103</v>
          </cell>
          <cell r="B1055" t="str">
            <v>Afiliaciones</v>
          </cell>
          <cell r="C1055">
            <v>22022389</v>
          </cell>
          <cell r="D1055">
            <v>0</v>
          </cell>
          <cell r="E1055">
            <v>0</v>
          </cell>
          <cell r="F1055">
            <v>22022389</v>
          </cell>
        </row>
        <row r="1056">
          <cell r="A1056">
            <v>511121010301</v>
          </cell>
          <cell r="B1056" t="str">
            <v>Asocars</v>
          </cell>
          <cell r="C1056">
            <v>22022389</v>
          </cell>
          <cell r="D1056">
            <v>0</v>
          </cell>
          <cell r="E1056">
            <v>0</v>
          </cell>
          <cell r="F1056">
            <v>22022389</v>
          </cell>
        </row>
        <row r="1057">
          <cell r="A1057">
            <v>511123</v>
          </cell>
          <cell r="B1057" t="str">
            <v>COMUNICACIONES Y TRANSPORTE</v>
          </cell>
          <cell r="C1057">
            <v>39847770</v>
          </cell>
          <cell r="D1057">
            <v>5115600</v>
          </cell>
          <cell r="E1057">
            <v>0</v>
          </cell>
          <cell r="F1057">
            <v>44963370</v>
          </cell>
        </row>
        <row r="1058">
          <cell r="A1058">
            <v>51112301</v>
          </cell>
          <cell r="B1058" t="str">
            <v>COMUNICACIONES Y TRANSPORTE</v>
          </cell>
          <cell r="C1058">
            <v>39847770</v>
          </cell>
          <cell r="D1058">
            <v>5115600</v>
          </cell>
          <cell r="E1058">
            <v>0</v>
          </cell>
          <cell r="F1058">
            <v>44963370</v>
          </cell>
        </row>
        <row r="1059">
          <cell r="A1059">
            <v>5111230101</v>
          </cell>
          <cell r="B1059" t="str">
            <v>Correo</v>
          </cell>
          <cell r="C1059">
            <v>11051880</v>
          </cell>
          <cell r="D1059">
            <v>1351600</v>
          </cell>
          <cell r="E1059">
            <v>0</v>
          </cell>
          <cell r="F1059">
            <v>12403480</v>
          </cell>
        </row>
        <row r="1060">
          <cell r="A1060">
            <v>5111230102</v>
          </cell>
          <cell r="B1060" t="str">
            <v>Transporte</v>
          </cell>
          <cell r="C1060">
            <v>13187600</v>
          </cell>
          <cell r="D1060">
            <v>1901000</v>
          </cell>
          <cell r="E1060">
            <v>0</v>
          </cell>
          <cell r="F1060">
            <v>15088600</v>
          </cell>
        </row>
        <row r="1061">
          <cell r="A1061">
            <v>5111230120</v>
          </cell>
          <cell r="B1061" t="str">
            <v>Transporte-Operativo</v>
          </cell>
          <cell r="C1061">
            <v>15608290</v>
          </cell>
          <cell r="D1061">
            <v>1863000</v>
          </cell>
          <cell r="E1061">
            <v>0</v>
          </cell>
          <cell r="F1061">
            <v>17471290</v>
          </cell>
        </row>
        <row r="1062">
          <cell r="A1062">
            <v>511125</v>
          </cell>
          <cell r="B1062" t="str">
            <v>SEGUROS GENERALES</v>
          </cell>
          <cell r="C1062">
            <v>9544220</v>
          </cell>
          <cell r="D1062">
            <v>1361550</v>
          </cell>
          <cell r="E1062">
            <v>0</v>
          </cell>
          <cell r="F1062">
            <v>10905770</v>
          </cell>
        </row>
        <row r="1063">
          <cell r="A1063">
            <v>51112501</v>
          </cell>
          <cell r="B1063" t="str">
            <v>SEGUROS GENERALES</v>
          </cell>
          <cell r="C1063">
            <v>9544220</v>
          </cell>
          <cell r="D1063">
            <v>1361550</v>
          </cell>
          <cell r="E1063">
            <v>0</v>
          </cell>
          <cell r="F1063">
            <v>10905770</v>
          </cell>
        </row>
        <row r="1064">
          <cell r="A1064">
            <v>5111250101</v>
          </cell>
          <cell r="B1064" t="str">
            <v>SEGUROS</v>
          </cell>
          <cell r="C1064">
            <v>9544220</v>
          </cell>
          <cell r="D1064">
            <v>1361550</v>
          </cell>
          <cell r="E1064">
            <v>0</v>
          </cell>
          <cell r="F1064">
            <v>10905770</v>
          </cell>
        </row>
        <row r="1065">
          <cell r="A1065">
            <v>511125010101</v>
          </cell>
          <cell r="B1065" t="str">
            <v>Seguros</v>
          </cell>
          <cell r="C1065">
            <v>8549064</v>
          </cell>
          <cell r="D1065">
            <v>1361550</v>
          </cell>
          <cell r="E1065">
            <v>0</v>
          </cell>
          <cell r="F1065">
            <v>9910614</v>
          </cell>
        </row>
        <row r="1066">
          <cell r="A1066">
            <v>511125010102</v>
          </cell>
          <cell r="B1066" t="str">
            <v>Seguros-IVA</v>
          </cell>
          <cell r="C1066">
            <v>995156</v>
          </cell>
          <cell r="D1066">
            <v>0</v>
          </cell>
          <cell r="E1066">
            <v>0</v>
          </cell>
          <cell r="F1066">
            <v>995156</v>
          </cell>
        </row>
        <row r="1067">
          <cell r="A1067">
            <v>511146</v>
          </cell>
          <cell r="B1067" t="str">
            <v>COMBUSTIBLES Y LUBRICANTES</v>
          </cell>
          <cell r="C1067">
            <v>255575787.53999999</v>
          </cell>
          <cell r="D1067">
            <v>22152322.489999998</v>
          </cell>
          <cell r="E1067">
            <v>0</v>
          </cell>
          <cell r="F1067">
            <v>277728110.02999997</v>
          </cell>
        </row>
        <row r="1068">
          <cell r="A1068">
            <v>51114601</v>
          </cell>
          <cell r="B1068" t="str">
            <v>COMBUSTIBLES Y LUBRICANTES</v>
          </cell>
          <cell r="C1068">
            <v>255575787.53999999</v>
          </cell>
          <cell r="D1068">
            <v>22152322.489999998</v>
          </cell>
          <cell r="E1068">
            <v>0</v>
          </cell>
          <cell r="F1068">
            <v>277728110.02999997</v>
          </cell>
        </row>
        <row r="1069">
          <cell r="A1069">
            <v>5111460101</v>
          </cell>
          <cell r="B1069" t="str">
            <v>Combustibles y lubricantes</v>
          </cell>
          <cell r="C1069">
            <v>205043852.16999999</v>
          </cell>
          <cell r="D1069">
            <v>22022320.489999998</v>
          </cell>
          <cell r="E1069">
            <v>0</v>
          </cell>
          <cell r="F1069">
            <v>227066172.66</v>
          </cell>
        </row>
        <row r="1070">
          <cell r="A1070">
            <v>5111460120</v>
          </cell>
          <cell r="B1070" t="str">
            <v>Combustibles y lubricantes-Operativos</v>
          </cell>
          <cell r="C1070">
            <v>50531935.369999997</v>
          </cell>
          <cell r="D1070">
            <v>130002</v>
          </cell>
          <cell r="E1070">
            <v>0</v>
          </cell>
          <cell r="F1070">
            <v>50661937.369999997</v>
          </cell>
        </row>
        <row r="1071">
          <cell r="A1071">
            <v>511149</v>
          </cell>
          <cell r="B1071" t="str">
            <v>SERVICIO DE ASEO CAFETERIA Y RESTAURANTE</v>
          </cell>
          <cell r="C1071">
            <v>19363055</v>
          </cell>
          <cell r="D1071">
            <v>3010300</v>
          </cell>
          <cell r="E1071">
            <v>0</v>
          </cell>
          <cell r="F1071">
            <v>22373355</v>
          </cell>
        </row>
        <row r="1072">
          <cell r="A1072">
            <v>51114901</v>
          </cell>
          <cell r="B1072" t="str">
            <v>SERVICIO DE ASEO CAFETERIA Y RESTAURANTE</v>
          </cell>
          <cell r="C1072">
            <v>19363055</v>
          </cell>
          <cell r="D1072">
            <v>3010300</v>
          </cell>
          <cell r="E1072">
            <v>0</v>
          </cell>
          <cell r="F1072">
            <v>22373355</v>
          </cell>
        </row>
        <row r="1073">
          <cell r="A1073">
            <v>5111490101</v>
          </cell>
          <cell r="B1073" t="str">
            <v>Servicio de Aseo, Cafeteria y Restaurante</v>
          </cell>
          <cell r="C1073">
            <v>19363055</v>
          </cell>
          <cell r="D1073">
            <v>3010300</v>
          </cell>
          <cell r="E1073">
            <v>0</v>
          </cell>
          <cell r="F1073">
            <v>22373355</v>
          </cell>
        </row>
        <row r="1074">
          <cell r="A1074">
            <v>511149010101</v>
          </cell>
          <cell r="B1074" t="str">
            <v>Servicio de Aseo, Cafeteria y Restaurante</v>
          </cell>
          <cell r="C1074">
            <v>2350000</v>
          </cell>
          <cell r="D1074">
            <v>840300</v>
          </cell>
          <cell r="E1074">
            <v>0</v>
          </cell>
          <cell r="F1074">
            <v>3190300</v>
          </cell>
        </row>
        <row r="1075">
          <cell r="A1075">
            <v>511149010120</v>
          </cell>
          <cell r="B1075" t="str">
            <v>Servicio de Aseo, Cafeteria y Restaurante-Operativos</v>
          </cell>
          <cell r="C1075">
            <v>16972021</v>
          </cell>
          <cell r="D1075">
            <v>2170000</v>
          </cell>
          <cell r="E1075">
            <v>0</v>
          </cell>
          <cell r="F1075">
            <v>19142021</v>
          </cell>
        </row>
        <row r="1076">
          <cell r="A1076">
            <v>511149010130</v>
          </cell>
          <cell r="B1076" t="str">
            <v>IVA Servicio de Aseo, Cafeteria y Restaurante-Operativos</v>
          </cell>
          <cell r="C1076">
            <v>41034</v>
          </cell>
          <cell r="D1076">
            <v>0</v>
          </cell>
          <cell r="E1076">
            <v>0</v>
          </cell>
          <cell r="F1076">
            <v>41034</v>
          </cell>
        </row>
        <row r="1077">
          <cell r="A1077">
            <v>511155</v>
          </cell>
          <cell r="B1077" t="str">
            <v>ELEMENTOS DE ASEO,LAVANDERIA Y CAFETERIA</v>
          </cell>
          <cell r="C1077">
            <v>45083115.450000003</v>
          </cell>
          <cell r="D1077">
            <v>3266639.09</v>
          </cell>
          <cell r="E1077">
            <v>0</v>
          </cell>
          <cell r="F1077">
            <v>48349754.539999999</v>
          </cell>
        </row>
        <row r="1078">
          <cell r="A1078">
            <v>51115501</v>
          </cell>
          <cell r="B1078" t="str">
            <v>ELEMENTOS DE ASEO,LAVANDERIA Y CAFETERIA</v>
          </cell>
          <cell r="C1078">
            <v>45083115.450000003</v>
          </cell>
          <cell r="D1078">
            <v>3266639.09</v>
          </cell>
          <cell r="E1078">
            <v>0</v>
          </cell>
          <cell r="F1078">
            <v>48349754.539999999</v>
          </cell>
        </row>
        <row r="1079">
          <cell r="A1079">
            <v>5111550101</v>
          </cell>
          <cell r="B1079" t="str">
            <v>Elementod de Aseo y Lavanderia</v>
          </cell>
          <cell r="C1079">
            <v>17919115.949999999</v>
          </cell>
          <cell r="D1079">
            <v>1822567.7</v>
          </cell>
          <cell r="E1079">
            <v>0</v>
          </cell>
          <cell r="F1079">
            <v>19741683.649999999</v>
          </cell>
        </row>
        <row r="1080">
          <cell r="A1080">
            <v>511155010101</v>
          </cell>
          <cell r="B1080" t="str">
            <v>Elementod de Aseo y Lavanderia</v>
          </cell>
          <cell r="C1080">
            <v>16080295.16</v>
          </cell>
          <cell r="D1080">
            <v>1663380</v>
          </cell>
          <cell r="E1080">
            <v>0</v>
          </cell>
          <cell r="F1080">
            <v>17743675.16</v>
          </cell>
        </row>
        <row r="1081">
          <cell r="A1081">
            <v>511155010102</v>
          </cell>
          <cell r="B1081" t="str">
            <v>IVA - Elementod de Aseo y Lavanderia</v>
          </cell>
          <cell r="C1081">
            <v>1838820.79</v>
          </cell>
          <cell r="D1081">
            <v>159187.70000000001</v>
          </cell>
          <cell r="E1081">
            <v>0</v>
          </cell>
          <cell r="F1081">
            <v>1998008.49</v>
          </cell>
        </row>
        <row r="1082">
          <cell r="A1082">
            <v>5111550102</v>
          </cell>
          <cell r="B1082" t="str">
            <v>Elementos de Cafeteria y Restaurante</v>
          </cell>
          <cell r="C1082">
            <v>27163999.5</v>
          </cell>
          <cell r="D1082">
            <v>1444071.39</v>
          </cell>
          <cell r="E1082">
            <v>0</v>
          </cell>
          <cell r="F1082">
            <v>28608070.890000001</v>
          </cell>
        </row>
        <row r="1083">
          <cell r="A1083">
            <v>511155010201</v>
          </cell>
          <cell r="B1083" t="str">
            <v>Elementos de Cafeteria y Restaurante</v>
          </cell>
          <cell r="C1083">
            <v>24441635.280000001</v>
          </cell>
          <cell r="D1083">
            <v>1272271.8400000001</v>
          </cell>
          <cell r="E1083">
            <v>0</v>
          </cell>
          <cell r="F1083">
            <v>25713907.120000001</v>
          </cell>
        </row>
        <row r="1084">
          <cell r="A1084">
            <v>511155010202</v>
          </cell>
          <cell r="B1084" t="str">
            <v>IVA - Elementos de Cafeteria y Restaurante</v>
          </cell>
          <cell r="C1084">
            <v>2722364.22</v>
          </cell>
          <cell r="D1084">
            <v>171799.55</v>
          </cell>
          <cell r="E1084">
            <v>0</v>
          </cell>
          <cell r="F1084">
            <v>2894163.77</v>
          </cell>
        </row>
        <row r="1085">
          <cell r="A1085">
            <v>511164</v>
          </cell>
          <cell r="B1085" t="str">
            <v>GASTOS LEGALES</v>
          </cell>
          <cell r="C1085">
            <v>0</v>
          </cell>
          <cell r="D1085">
            <v>0</v>
          </cell>
          <cell r="E1085">
            <v>0</v>
          </cell>
          <cell r="F1085">
            <v>0</v>
          </cell>
        </row>
        <row r="1086">
          <cell r="A1086">
            <v>51116401</v>
          </cell>
          <cell r="B1086" t="str">
            <v>GASTOS LEGALES</v>
          </cell>
          <cell r="C1086">
            <v>0</v>
          </cell>
          <cell r="D1086">
            <v>0</v>
          </cell>
          <cell r="E1086">
            <v>0</v>
          </cell>
          <cell r="F1086">
            <v>0</v>
          </cell>
        </row>
        <row r="1087">
          <cell r="A1087">
            <v>5111640101</v>
          </cell>
          <cell r="B1087" t="str">
            <v>Gastos Legales</v>
          </cell>
          <cell r="C1087">
            <v>0</v>
          </cell>
          <cell r="D1087">
            <v>0</v>
          </cell>
          <cell r="E1087">
            <v>0</v>
          </cell>
          <cell r="F1087">
            <v>0</v>
          </cell>
        </row>
        <row r="1088">
          <cell r="A1088">
            <v>511164010101</v>
          </cell>
          <cell r="B1088" t="str">
            <v>Gastos Legales</v>
          </cell>
          <cell r="C1088">
            <v>0</v>
          </cell>
          <cell r="D1088">
            <v>0</v>
          </cell>
          <cell r="E1088">
            <v>0</v>
          </cell>
          <cell r="F1088">
            <v>0</v>
          </cell>
        </row>
        <row r="1089">
          <cell r="A1089">
            <v>511164010102</v>
          </cell>
          <cell r="B1089" t="str">
            <v>IVA - Gastos Legales</v>
          </cell>
          <cell r="C1089">
            <v>0</v>
          </cell>
          <cell r="D1089">
            <v>0</v>
          </cell>
          <cell r="E1089">
            <v>0</v>
          </cell>
          <cell r="F1089">
            <v>0</v>
          </cell>
        </row>
        <row r="1090">
          <cell r="A1090">
            <v>511164010120</v>
          </cell>
          <cell r="B1090" t="str">
            <v>Gastos Legales-Operativos</v>
          </cell>
          <cell r="C1090">
            <v>0</v>
          </cell>
          <cell r="D1090">
            <v>0</v>
          </cell>
          <cell r="E1090">
            <v>0</v>
          </cell>
          <cell r="F1090">
            <v>0</v>
          </cell>
        </row>
        <row r="1091">
          <cell r="A1091">
            <v>511165</v>
          </cell>
          <cell r="B1091" t="str">
            <v>INTANGIBLES</v>
          </cell>
          <cell r="C1091">
            <v>95035200</v>
          </cell>
          <cell r="D1091">
            <v>0</v>
          </cell>
          <cell r="E1091">
            <v>0</v>
          </cell>
          <cell r="F1091">
            <v>95035200</v>
          </cell>
        </row>
        <row r="1092">
          <cell r="A1092">
            <v>51116501</v>
          </cell>
          <cell r="B1092" t="str">
            <v>INTANGIBLES</v>
          </cell>
          <cell r="C1092">
            <v>95035200</v>
          </cell>
          <cell r="D1092">
            <v>0</v>
          </cell>
          <cell r="E1092">
            <v>0</v>
          </cell>
          <cell r="F1092">
            <v>95035200</v>
          </cell>
        </row>
        <row r="1093">
          <cell r="A1093">
            <v>5111650101</v>
          </cell>
          <cell r="B1093" t="str">
            <v>Intangibles</v>
          </cell>
          <cell r="C1093">
            <v>95035200</v>
          </cell>
          <cell r="D1093">
            <v>0</v>
          </cell>
          <cell r="E1093">
            <v>0</v>
          </cell>
          <cell r="F1093">
            <v>95035200</v>
          </cell>
        </row>
        <row r="1094">
          <cell r="A1094">
            <v>511165010101</v>
          </cell>
          <cell r="B1094" t="str">
            <v>Intangibles</v>
          </cell>
          <cell r="C1094">
            <v>94715872</v>
          </cell>
          <cell r="D1094">
            <v>0</v>
          </cell>
          <cell r="E1094">
            <v>0</v>
          </cell>
          <cell r="F1094">
            <v>94715872</v>
          </cell>
        </row>
        <row r="1095">
          <cell r="A1095">
            <v>511165010102</v>
          </cell>
          <cell r="B1095" t="str">
            <v>Intangibles-IVA</v>
          </cell>
          <cell r="C1095">
            <v>319328</v>
          </cell>
          <cell r="D1095">
            <v>0</v>
          </cell>
          <cell r="E1095">
            <v>0</v>
          </cell>
          <cell r="F1095">
            <v>319328</v>
          </cell>
        </row>
        <row r="1096">
          <cell r="A1096">
            <v>511179</v>
          </cell>
          <cell r="B1096" t="str">
            <v>HONORARIOS</v>
          </cell>
          <cell r="C1096">
            <v>4583923066.9300003</v>
          </cell>
          <cell r="D1096">
            <v>616567908.90999997</v>
          </cell>
          <cell r="E1096">
            <v>0</v>
          </cell>
          <cell r="F1096">
            <v>5200490975.8400002</v>
          </cell>
        </row>
        <row r="1097">
          <cell r="A1097">
            <v>51117901</v>
          </cell>
          <cell r="B1097" t="str">
            <v>HONORARIOS-OPERATIVOS</v>
          </cell>
          <cell r="C1097">
            <v>2903611831.8400002</v>
          </cell>
          <cell r="D1097">
            <v>397558333</v>
          </cell>
          <cell r="E1097">
            <v>0</v>
          </cell>
          <cell r="F1097">
            <v>3301170164.8400002</v>
          </cell>
        </row>
        <row r="1098">
          <cell r="A1098">
            <v>5111790120</v>
          </cell>
          <cell r="B1098" t="str">
            <v>Honorarios-OPERATIVOS</v>
          </cell>
          <cell r="C1098">
            <v>2862216416.8000002</v>
          </cell>
          <cell r="D1098">
            <v>393590685.81999999</v>
          </cell>
          <cell r="E1098">
            <v>0</v>
          </cell>
          <cell r="F1098">
            <v>3255807102.6199999</v>
          </cell>
        </row>
        <row r="1099">
          <cell r="A1099">
            <v>5111790130</v>
          </cell>
          <cell r="B1099" t="str">
            <v>IVA-Honorarios Operativos</v>
          </cell>
          <cell r="C1099">
            <v>41395415.039999999</v>
          </cell>
          <cell r="D1099">
            <v>3967647.18</v>
          </cell>
          <cell r="E1099">
            <v>0</v>
          </cell>
          <cell r="F1099">
            <v>45363062.219999999</v>
          </cell>
        </row>
        <row r="1100">
          <cell r="A1100">
            <v>51117902</v>
          </cell>
          <cell r="B1100" t="str">
            <v>HONORARIOS</v>
          </cell>
          <cell r="C1100">
            <v>1680311235.0899999</v>
          </cell>
          <cell r="D1100">
            <v>219009575.91</v>
          </cell>
          <cell r="E1100">
            <v>0</v>
          </cell>
          <cell r="F1100">
            <v>1899320811</v>
          </cell>
        </row>
        <row r="1101">
          <cell r="A1101">
            <v>5111790201</v>
          </cell>
          <cell r="B1101" t="str">
            <v>Honorarios</v>
          </cell>
          <cell r="C1101">
            <v>1598147804.74</v>
          </cell>
          <cell r="D1101">
            <v>210386199</v>
          </cell>
          <cell r="E1101">
            <v>0</v>
          </cell>
          <cell r="F1101">
            <v>1808534003.74</v>
          </cell>
        </row>
        <row r="1102">
          <cell r="A1102">
            <v>5111790202</v>
          </cell>
          <cell r="B1102" t="str">
            <v>IVA-Honorarios</v>
          </cell>
          <cell r="C1102">
            <v>82163430.349999994</v>
          </cell>
          <cell r="D1102">
            <v>8623376.9100000001</v>
          </cell>
          <cell r="E1102">
            <v>0</v>
          </cell>
          <cell r="F1102">
            <v>90786807.260000005</v>
          </cell>
        </row>
        <row r="1103">
          <cell r="A1103">
            <v>511180</v>
          </cell>
          <cell r="B1103" t="str">
            <v>SERVICIOS</v>
          </cell>
          <cell r="C1103">
            <v>596889641.64999998</v>
          </cell>
          <cell r="D1103">
            <v>145748755</v>
          </cell>
          <cell r="E1103">
            <v>0</v>
          </cell>
          <cell r="F1103">
            <v>742638396.64999998</v>
          </cell>
        </row>
        <row r="1104">
          <cell r="A1104">
            <v>51118001</v>
          </cell>
          <cell r="B1104" t="str">
            <v>SERVICIOS</v>
          </cell>
          <cell r="C1104">
            <v>596889641.64999998</v>
          </cell>
          <cell r="D1104">
            <v>145748755</v>
          </cell>
          <cell r="E1104">
            <v>0</v>
          </cell>
          <cell r="F1104">
            <v>742638396.64999998</v>
          </cell>
        </row>
        <row r="1105">
          <cell r="A1105">
            <v>5111800120</v>
          </cell>
          <cell r="B1105" t="str">
            <v>Servicios-OPERATIVOS</v>
          </cell>
          <cell r="C1105">
            <v>583517654.95000005</v>
          </cell>
          <cell r="D1105">
            <v>132449964</v>
          </cell>
          <cell r="E1105">
            <v>0</v>
          </cell>
          <cell r="F1105">
            <v>715967618.95000005</v>
          </cell>
        </row>
        <row r="1106">
          <cell r="A1106">
            <v>5111800130</v>
          </cell>
          <cell r="B1106" t="str">
            <v>IVA-servicios OPERATIVOS</v>
          </cell>
          <cell r="C1106">
            <v>13371986.699999999</v>
          </cell>
          <cell r="D1106">
            <v>13298791</v>
          </cell>
          <cell r="E1106">
            <v>0</v>
          </cell>
          <cell r="F1106">
            <v>26670777.699999999</v>
          </cell>
        </row>
        <row r="1107">
          <cell r="A1107">
            <v>5120</v>
          </cell>
          <cell r="B1107" t="str">
            <v>IMPUESTOS, CONTRIBUCIONES Y TASAS</v>
          </cell>
          <cell r="C1107">
            <v>431913330.52999997</v>
          </cell>
          <cell r="D1107">
            <v>333123688.85000002</v>
          </cell>
          <cell r="E1107">
            <v>0</v>
          </cell>
          <cell r="F1107">
            <v>765037019.38</v>
          </cell>
        </row>
        <row r="1108">
          <cell r="A1108">
            <v>512001</v>
          </cell>
          <cell r="B1108" t="str">
            <v>IMPUESTO PREDIAL UNIFICADO</v>
          </cell>
          <cell r="C1108">
            <v>26284458</v>
          </cell>
          <cell r="D1108">
            <v>0</v>
          </cell>
          <cell r="E1108">
            <v>0</v>
          </cell>
          <cell r="F1108">
            <v>26284458</v>
          </cell>
        </row>
        <row r="1109">
          <cell r="A1109">
            <v>51200101</v>
          </cell>
          <cell r="B1109" t="str">
            <v>PREDIAL UNIFICADO</v>
          </cell>
          <cell r="C1109">
            <v>26284458</v>
          </cell>
          <cell r="D1109">
            <v>0</v>
          </cell>
          <cell r="E1109">
            <v>0</v>
          </cell>
          <cell r="F1109">
            <v>26284458</v>
          </cell>
        </row>
        <row r="1110">
          <cell r="A1110">
            <v>5120010101</v>
          </cell>
          <cell r="B1110" t="str">
            <v>Predial Unificado</v>
          </cell>
          <cell r="C1110">
            <v>26284458</v>
          </cell>
          <cell r="D1110">
            <v>0</v>
          </cell>
          <cell r="E1110">
            <v>0</v>
          </cell>
          <cell r="F1110">
            <v>26284458</v>
          </cell>
        </row>
        <row r="1111">
          <cell r="A1111">
            <v>512002</v>
          </cell>
          <cell r="B1111" t="str">
            <v>CUOTA DE FISCALIZACIÓN Y AUDITAJE</v>
          </cell>
          <cell r="C1111">
            <v>0</v>
          </cell>
          <cell r="D1111">
            <v>266815140</v>
          </cell>
          <cell r="E1111">
            <v>0</v>
          </cell>
          <cell r="F1111">
            <v>266815140</v>
          </cell>
        </row>
        <row r="1112">
          <cell r="A1112">
            <v>51200201</v>
          </cell>
          <cell r="B1112" t="str">
            <v>Cuota Fiscalización y Auditaje</v>
          </cell>
          <cell r="C1112">
            <v>0</v>
          </cell>
          <cell r="D1112">
            <v>266815140</v>
          </cell>
          <cell r="E1112">
            <v>0</v>
          </cell>
          <cell r="F1112">
            <v>266815140</v>
          </cell>
        </row>
        <row r="1113">
          <cell r="A1113">
            <v>5120020101</v>
          </cell>
          <cell r="B1113" t="str">
            <v>Fiscalización y Auditaje</v>
          </cell>
          <cell r="C1113">
            <v>0</v>
          </cell>
          <cell r="D1113">
            <v>266815140</v>
          </cell>
          <cell r="E1113">
            <v>0</v>
          </cell>
          <cell r="F1113">
            <v>266815140</v>
          </cell>
        </row>
        <row r="1114">
          <cell r="A1114">
            <v>512011</v>
          </cell>
          <cell r="B1114" t="str">
            <v>IMPUESTO SOBRE VEHICULOS AUTOMOTORES</v>
          </cell>
          <cell r="C1114">
            <v>1834964</v>
          </cell>
          <cell r="D1114">
            <v>0</v>
          </cell>
          <cell r="E1114">
            <v>0</v>
          </cell>
          <cell r="F1114">
            <v>1834964</v>
          </cell>
        </row>
        <row r="1115">
          <cell r="A1115">
            <v>51201101</v>
          </cell>
          <cell r="B1115" t="str">
            <v>IMPUESTO SOBRE VEHICULOS AUTOMOTORES</v>
          </cell>
          <cell r="C1115">
            <v>1834964</v>
          </cell>
          <cell r="D1115">
            <v>0</v>
          </cell>
          <cell r="E1115">
            <v>0</v>
          </cell>
          <cell r="F1115">
            <v>1834964</v>
          </cell>
        </row>
        <row r="1116">
          <cell r="A1116">
            <v>5120110101</v>
          </cell>
          <cell r="B1116" t="str">
            <v>Impuesto sobre vehiculos automotores</v>
          </cell>
          <cell r="C1116">
            <v>1834964</v>
          </cell>
          <cell r="D1116">
            <v>0</v>
          </cell>
          <cell r="E1116">
            <v>0</v>
          </cell>
          <cell r="F1116">
            <v>1834964</v>
          </cell>
        </row>
        <row r="1117">
          <cell r="A1117">
            <v>512012</v>
          </cell>
          <cell r="B1117" t="str">
            <v>IMPUESTO DE REGISTRO</v>
          </cell>
          <cell r="C1117">
            <v>0</v>
          </cell>
          <cell r="D1117">
            <v>0</v>
          </cell>
          <cell r="E1117">
            <v>0</v>
          </cell>
          <cell r="F1117">
            <v>0</v>
          </cell>
        </row>
        <row r="1118">
          <cell r="A1118">
            <v>51201201</v>
          </cell>
          <cell r="B1118" t="str">
            <v>IMPUESTO DE REGISTRO</v>
          </cell>
          <cell r="C1118">
            <v>0</v>
          </cell>
          <cell r="D1118">
            <v>0</v>
          </cell>
          <cell r="E1118">
            <v>0</v>
          </cell>
          <cell r="F1118">
            <v>0</v>
          </cell>
        </row>
        <row r="1119">
          <cell r="A1119">
            <v>5120120101</v>
          </cell>
          <cell r="B1119" t="str">
            <v>Impuesto de registro</v>
          </cell>
          <cell r="C1119">
            <v>0</v>
          </cell>
          <cell r="D1119">
            <v>0</v>
          </cell>
          <cell r="E1119">
            <v>0</v>
          </cell>
          <cell r="F1119">
            <v>0</v>
          </cell>
        </row>
        <row r="1120">
          <cell r="A1120">
            <v>512017</v>
          </cell>
          <cell r="B1120" t="str">
            <v>INTERESES DE MORA</v>
          </cell>
          <cell r="C1120">
            <v>0</v>
          </cell>
          <cell r="D1120">
            <v>0</v>
          </cell>
          <cell r="E1120">
            <v>0</v>
          </cell>
          <cell r="F1120">
            <v>0</v>
          </cell>
        </row>
        <row r="1121">
          <cell r="A1121">
            <v>51201701</v>
          </cell>
          <cell r="B1121" t="str">
            <v>INTERESES DE MORA</v>
          </cell>
          <cell r="C1121">
            <v>0</v>
          </cell>
          <cell r="D1121">
            <v>0</v>
          </cell>
          <cell r="E1121">
            <v>0</v>
          </cell>
          <cell r="F1121">
            <v>0</v>
          </cell>
        </row>
        <row r="1122">
          <cell r="A1122">
            <v>5120170101</v>
          </cell>
          <cell r="B1122" t="str">
            <v>Intereses de Mora</v>
          </cell>
          <cell r="C1122">
            <v>0</v>
          </cell>
          <cell r="D1122">
            <v>0</v>
          </cell>
          <cell r="E1122">
            <v>0</v>
          </cell>
          <cell r="F1122">
            <v>0</v>
          </cell>
        </row>
        <row r="1123">
          <cell r="A1123">
            <v>512024</v>
          </cell>
          <cell r="B1123" t="str">
            <v>GRAVAMEN A LOS MOVIMIENTOS FINANCIEROS</v>
          </cell>
          <cell r="C1123">
            <v>74521778.530000001</v>
          </cell>
          <cell r="D1123">
            <v>7786354.8499999996</v>
          </cell>
          <cell r="E1123">
            <v>0</v>
          </cell>
          <cell r="F1123">
            <v>82308133.379999995</v>
          </cell>
        </row>
        <row r="1124">
          <cell r="A1124">
            <v>51202401</v>
          </cell>
          <cell r="B1124" t="str">
            <v>GRAVAMEN A LOS MOVIMIENTOS FINANCIEROS</v>
          </cell>
          <cell r="C1124">
            <v>74521778.530000001</v>
          </cell>
          <cell r="D1124">
            <v>7786354.8499999996</v>
          </cell>
          <cell r="E1124">
            <v>0</v>
          </cell>
          <cell r="F1124">
            <v>82308133.379999995</v>
          </cell>
        </row>
        <row r="1125">
          <cell r="A1125">
            <v>5120240101</v>
          </cell>
          <cell r="B1125" t="str">
            <v>Gravamen a los movimientos financieros</v>
          </cell>
          <cell r="C1125">
            <v>31184510.48</v>
          </cell>
          <cell r="D1125">
            <v>2084226.19</v>
          </cell>
          <cell r="E1125">
            <v>0</v>
          </cell>
          <cell r="F1125">
            <v>33268736.670000002</v>
          </cell>
        </row>
        <row r="1126">
          <cell r="A1126">
            <v>5120240102</v>
          </cell>
          <cell r="B1126" t="str">
            <v>Gravamen mov.Financier.-Encargo Fiduciario</v>
          </cell>
          <cell r="C1126">
            <v>43337268.049999997</v>
          </cell>
          <cell r="D1126">
            <v>5702128.6600000001</v>
          </cell>
          <cell r="E1126">
            <v>0</v>
          </cell>
          <cell r="F1126">
            <v>49039396.710000001</v>
          </cell>
        </row>
        <row r="1127">
          <cell r="A1127">
            <v>512026</v>
          </cell>
          <cell r="B1127" t="str">
            <v>CONTRIBUCIONES</v>
          </cell>
          <cell r="C1127">
            <v>329272130</v>
          </cell>
          <cell r="D1127">
            <v>58522194</v>
          </cell>
          <cell r="E1127">
            <v>0</v>
          </cell>
          <cell r="F1127">
            <v>387794324</v>
          </cell>
        </row>
        <row r="1128">
          <cell r="A1128">
            <v>51202601</v>
          </cell>
          <cell r="B1128" t="str">
            <v>Contribuciones</v>
          </cell>
          <cell r="C1128">
            <v>329272130</v>
          </cell>
          <cell r="D1128">
            <v>58522194</v>
          </cell>
          <cell r="E1128">
            <v>0</v>
          </cell>
          <cell r="F1128">
            <v>387794324</v>
          </cell>
        </row>
        <row r="1129">
          <cell r="A1129">
            <v>5120260101</v>
          </cell>
          <cell r="B1129" t="str">
            <v>Fondo de Compensacion Ambiental</v>
          </cell>
          <cell r="C1129">
            <v>329272130</v>
          </cell>
          <cell r="D1129">
            <v>58522194</v>
          </cell>
          <cell r="E1129">
            <v>0</v>
          </cell>
          <cell r="F1129">
            <v>387794324</v>
          </cell>
        </row>
        <row r="1130">
          <cell r="A1130">
            <v>5120260103</v>
          </cell>
          <cell r="B1130" t="str">
            <v>Comision Nacional del Servicio Civil</v>
          </cell>
          <cell r="C1130">
            <v>0</v>
          </cell>
          <cell r="D1130">
            <v>0</v>
          </cell>
          <cell r="E1130">
            <v>0</v>
          </cell>
          <cell r="F1130">
            <v>0</v>
          </cell>
        </row>
        <row r="1131">
          <cell r="A1131">
            <v>53</v>
          </cell>
          <cell r="B1131" t="str">
            <v>DETERIORO, DEPRECIACIONES, AMORTIZACIONES Y PROVISIONES</v>
          </cell>
          <cell r="C1131">
            <v>420445413.94999999</v>
          </cell>
          <cell r="D1131">
            <v>44662648</v>
          </cell>
          <cell r="E1131">
            <v>0</v>
          </cell>
          <cell r="F1131">
            <v>465108061.94999999</v>
          </cell>
        </row>
        <row r="1132">
          <cell r="A1132">
            <v>5347</v>
          </cell>
          <cell r="B1132" t="str">
            <v>DETERIORO DE CUENTAS POR COBRAR</v>
          </cell>
          <cell r="C1132">
            <v>19668412</v>
          </cell>
          <cell r="D1132">
            <v>0</v>
          </cell>
          <cell r="E1132">
            <v>0</v>
          </cell>
          <cell r="F1132">
            <v>19668412</v>
          </cell>
        </row>
        <row r="1133">
          <cell r="A1133">
            <v>534714</v>
          </cell>
          <cell r="B1133" t="str">
            <v>Contribuciones, Tasas e Ingresos No Tributarios</v>
          </cell>
          <cell r="C1133">
            <v>0</v>
          </cell>
          <cell r="D1133">
            <v>0</v>
          </cell>
          <cell r="E1133">
            <v>0</v>
          </cell>
          <cell r="F1133">
            <v>0</v>
          </cell>
        </row>
        <row r="1134">
          <cell r="A1134">
            <v>53471401</v>
          </cell>
          <cell r="B1134" t="str">
            <v>Deterioro Tasa por uso de agua</v>
          </cell>
          <cell r="C1134">
            <v>0</v>
          </cell>
          <cell r="D1134">
            <v>0</v>
          </cell>
          <cell r="E1134">
            <v>0</v>
          </cell>
          <cell r="F1134">
            <v>0</v>
          </cell>
        </row>
        <row r="1135">
          <cell r="A1135">
            <v>5347140101</v>
          </cell>
          <cell r="B1135" t="str">
            <v>Deterioro Tasa por uso de Agua</v>
          </cell>
          <cell r="C1135">
            <v>0</v>
          </cell>
          <cell r="D1135">
            <v>0</v>
          </cell>
          <cell r="E1135">
            <v>0</v>
          </cell>
          <cell r="F1135">
            <v>0</v>
          </cell>
        </row>
        <row r="1136">
          <cell r="A1136">
            <v>53471402</v>
          </cell>
          <cell r="B1136" t="str">
            <v>Deterioro Tasa Retributiva</v>
          </cell>
          <cell r="C1136">
            <v>0</v>
          </cell>
          <cell r="D1136">
            <v>0</v>
          </cell>
          <cell r="E1136">
            <v>0</v>
          </cell>
          <cell r="F1136">
            <v>0</v>
          </cell>
        </row>
        <row r="1137">
          <cell r="A1137">
            <v>5347140201</v>
          </cell>
          <cell r="B1137" t="str">
            <v>Deterioro Tasa Retributiva</v>
          </cell>
          <cell r="C1137">
            <v>0</v>
          </cell>
          <cell r="D1137">
            <v>0</v>
          </cell>
          <cell r="E1137">
            <v>0</v>
          </cell>
          <cell r="F1137">
            <v>0</v>
          </cell>
        </row>
        <row r="1138">
          <cell r="A1138">
            <v>53471403</v>
          </cell>
          <cell r="B1138" t="str">
            <v>Deterioro Tasa Seguimiento</v>
          </cell>
          <cell r="C1138">
            <v>0</v>
          </cell>
          <cell r="D1138">
            <v>0</v>
          </cell>
          <cell r="E1138">
            <v>0</v>
          </cell>
          <cell r="F1138">
            <v>0</v>
          </cell>
        </row>
        <row r="1139">
          <cell r="A1139">
            <v>5347140301</v>
          </cell>
          <cell r="B1139" t="str">
            <v>Deterioro Tasa Seguimiento</v>
          </cell>
          <cell r="C1139">
            <v>0</v>
          </cell>
          <cell r="D1139">
            <v>0</v>
          </cell>
          <cell r="E1139">
            <v>0</v>
          </cell>
          <cell r="F1139">
            <v>0</v>
          </cell>
        </row>
        <row r="1140">
          <cell r="A1140">
            <v>53471404</v>
          </cell>
          <cell r="B1140" t="str">
            <v>Deterioro Tasa Movilizacion Forestal</v>
          </cell>
          <cell r="C1140">
            <v>0</v>
          </cell>
          <cell r="D1140">
            <v>0</v>
          </cell>
          <cell r="E1140">
            <v>0</v>
          </cell>
          <cell r="F1140">
            <v>0</v>
          </cell>
        </row>
        <row r="1141">
          <cell r="A1141">
            <v>5347140401</v>
          </cell>
          <cell r="B1141" t="str">
            <v>Deterioro Tasa Movilizacion Forestal</v>
          </cell>
          <cell r="C1141">
            <v>0</v>
          </cell>
          <cell r="D1141">
            <v>0</v>
          </cell>
          <cell r="E1141">
            <v>0</v>
          </cell>
          <cell r="F1141">
            <v>0</v>
          </cell>
        </row>
        <row r="1142">
          <cell r="A1142">
            <v>53471405</v>
          </cell>
          <cell r="B1142" t="str">
            <v>Deterioro Tasa Retributiva Menor Cuantia</v>
          </cell>
          <cell r="C1142">
            <v>0</v>
          </cell>
          <cell r="D1142">
            <v>0</v>
          </cell>
          <cell r="E1142">
            <v>0</v>
          </cell>
          <cell r="F1142">
            <v>0</v>
          </cell>
        </row>
        <row r="1143">
          <cell r="A1143">
            <v>5347140501</v>
          </cell>
          <cell r="B1143" t="str">
            <v>Deterioro Tasa Retributiva Menor Cuantia</v>
          </cell>
          <cell r="C1143">
            <v>0</v>
          </cell>
          <cell r="D1143">
            <v>0</v>
          </cell>
          <cell r="E1143">
            <v>0</v>
          </cell>
          <cell r="F1143">
            <v>0</v>
          </cell>
        </row>
        <row r="1144">
          <cell r="A1144">
            <v>53471406</v>
          </cell>
          <cell r="B1144" t="str">
            <v>Deterioro Seguimiento Menor Cuantia</v>
          </cell>
          <cell r="C1144">
            <v>0</v>
          </cell>
          <cell r="D1144">
            <v>0</v>
          </cell>
          <cell r="E1144">
            <v>0</v>
          </cell>
          <cell r="F1144">
            <v>0</v>
          </cell>
        </row>
        <row r="1145">
          <cell r="A1145">
            <v>5347140601</v>
          </cell>
          <cell r="B1145" t="str">
            <v>Deterioro Seguimiento Menor Cuantia</v>
          </cell>
          <cell r="C1145">
            <v>0</v>
          </cell>
          <cell r="D1145">
            <v>0</v>
          </cell>
          <cell r="E1145">
            <v>0</v>
          </cell>
          <cell r="F1145">
            <v>0</v>
          </cell>
        </row>
        <row r="1146">
          <cell r="A1146">
            <v>53471407</v>
          </cell>
          <cell r="B1146" t="str">
            <v>Deterioro TUA Menor Cuantia</v>
          </cell>
          <cell r="C1146">
            <v>0</v>
          </cell>
          <cell r="D1146">
            <v>0</v>
          </cell>
          <cell r="E1146">
            <v>0</v>
          </cell>
          <cell r="F1146">
            <v>0</v>
          </cell>
        </row>
        <row r="1147">
          <cell r="A1147">
            <v>5347140701</v>
          </cell>
          <cell r="B1147" t="str">
            <v>Deterioro TUA Menor Cuantia</v>
          </cell>
          <cell r="C1147">
            <v>0</v>
          </cell>
          <cell r="D1147">
            <v>0</v>
          </cell>
          <cell r="E1147">
            <v>0</v>
          </cell>
          <cell r="F1147">
            <v>0</v>
          </cell>
        </row>
        <row r="1148">
          <cell r="A1148">
            <v>53471408</v>
          </cell>
          <cell r="B1148" t="str">
            <v>Deterioro Multas</v>
          </cell>
          <cell r="C1148">
            <v>0</v>
          </cell>
          <cell r="D1148">
            <v>0</v>
          </cell>
          <cell r="E1148">
            <v>0</v>
          </cell>
          <cell r="F1148">
            <v>0</v>
          </cell>
        </row>
        <row r="1149">
          <cell r="A1149">
            <v>5347140801</v>
          </cell>
          <cell r="B1149" t="str">
            <v>Deterioro Multas</v>
          </cell>
          <cell r="C1149">
            <v>0</v>
          </cell>
          <cell r="D1149">
            <v>0</v>
          </cell>
          <cell r="E1149">
            <v>0</v>
          </cell>
          <cell r="F1149">
            <v>0</v>
          </cell>
        </row>
        <row r="1150">
          <cell r="A1150">
            <v>53471409</v>
          </cell>
          <cell r="B1150" t="str">
            <v>Deterioro Licencias</v>
          </cell>
          <cell r="C1150">
            <v>0</v>
          </cell>
          <cell r="D1150">
            <v>0</v>
          </cell>
          <cell r="E1150">
            <v>0</v>
          </cell>
          <cell r="F1150">
            <v>0</v>
          </cell>
        </row>
        <row r="1151">
          <cell r="A1151">
            <v>5347140901</v>
          </cell>
          <cell r="B1151" t="str">
            <v>Deterioro Licencias</v>
          </cell>
          <cell r="C1151">
            <v>0</v>
          </cell>
          <cell r="D1151">
            <v>0</v>
          </cell>
          <cell r="E1151">
            <v>0</v>
          </cell>
          <cell r="F1151">
            <v>0</v>
          </cell>
        </row>
        <row r="1152">
          <cell r="A1152">
            <v>53471410</v>
          </cell>
          <cell r="B1152" t="str">
            <v>Deterioro Porcentaje Ambiental</v>
          </cell>
          <cell r="C1152">
            <v>0</v>
          </cell>
          <cell r="D1152">
            <v>0</v>
          </cell>
          <cell r="E1152">
            <v>0</v>
          </cell>
          <cell r="F1152">
            <v>0</v>
          </cell>
        </row>
        <row r="1153">
          <cell r="A1153">
            <v>5347141001</v>
          </cell>
          <cell r="B1153" t="str">
            <v>Deterioro Porcentaje Ambiental</v>
          </cell>
          <cell r="C1153">
            <v>0</v>
          </cell>
          <cell r="D1153">
            <v>0</v>
          </cell>
          <cell r="E1153">
            <v>0</v>
          </cell>
          <cell r="F1153">
            <v>0</v>
          </cell>
        </row>
        <row r="1154">
          <cell r="A1154">
            <v>53471411</v>
          </cell>
          <cell r="B1154" t="str">
            <v>Deterioro Sobretasa Ambiental</v>
          </cell>
          <cell r="C1154">
            <v>0</v>
          </cell>
          <cell r="D1154">
            <v>0</v>
          </cell>
          <cell r="E1154">
            <v>0</v>
          </cell>
          <cell r="F1154">
            <v>0</v>
          </cell>
        </row>
        <row r="1155">
          <cell r="A1155">
            <v>5347141101</v>
          </cell>
          <cell r="B1155" t="str">
            <v>Deterioro Sobretasa Ambiental</v>
          </cell>
          <cell r="C1155">
            <v>0</v>
          </cell>
          <cell r="D1155">
            <v>0</v>
          </cell>
          <cell r="E1155">
            <v>0</v>
          </cell>
          <cell r="F1155">
            <v>0</v>
          </cell>
        </row>
        <row r="1156">
          <cell r="A1156">
            <v>53471412</v>
          </cell>
          <cell r="B1156" t="str">
            <v>Deterioro Sobretasa Menor Cuantía</v>
          </cell>
          <cell r="C1156">
            <v>0</v>
          </cell>
          <cell r="D1156">
            <v>0</v>
          </cell>
          <cell r="E1156">
            <v>0</v>
          </cell>
          <cell r="F1156">
            <v>0</v>
          </cell>
        </row>
        <row r="1157">
          <cell r="A1157">
            <v>5347141201</v>
          </cell>
          <cell r="B1157" t="str">
            <v>Deterioro Sobretasa Menor Cuantía</v>
          </cell>
          <cell r="C1157">
            <v>0</v>
          </cell>
          <cell r="D1157">
            <v>0</v>
          </cell>
          <cell r="E1157">
            <v>0</v>
          </cell>
          <cell r="F1157">
            <v>0</v>
          </cell>
        </row>
        <row r="1158">
          <cell r="A1158">
            <v>534790</v>
          </cell>
          <cell r="B1158" t="str">
            <v>Otras cuentas por cobrar</v>
          </cell>
          <cell r="C1158">
            <v>19668412</v>
          </cell>
          <cell r="D1158">
            <v>0</v>
          </cell>
          <cell r="E1158">
            <v>0</v>
          </cell>
          <cell r="F1158">
            <v>19668412</v>
          </cell>
        </row>
        <row r="1159">
          <cell r="A1159">
            <v>53479001</v>
          </cell>
          <cell r="B1159" t="str">
            <v>Incapacidades</v>
          </cell>
          <cell r="C1159">
            <v>19668412</v>
          </cell>
          <cell r="D1159">
            <v>0</v>
          </cell>
          <cell r="E1159">
            <v>0</v>
          </cell>
          <cell r="F1159">
            <v>19668412</v>
          </cell>
        </row>
        <row r="1160">
          <cell r="A1160">
            <v>5347900101</v>
          </cell>
          <cell r="B1160" t="str">
            <v>Incapacidades</v>
          </cell>
          <cell r="C1160">
            <v>19668412</v>
          </cell>
          <cell r="D1160">
            <v>0</v>
          </cell>
          <cell r="E1160">
            <v>0</v>
          </cell>
          <cell r="F1160">
            <v>19668412</v>
          </cell>
        </row>
        <row r="1161">
          <cell r="A1161">
            <v>5360</v>
          </cell>
          <cell r="B1161" t="str">
            <v>DEPRECIACION DE PROPIEDADES, PLANTA Y EQUIPO</v>
          </cell>
          <cell r="C1161">
            <v>400777001.94999999</v>
          </cell>
          <cell r="D1161">
            <v>44662648</v>
          </cell>
          <cell r="E1161">
            <v>0</v>
          </cell>
          <cell r="F1161">
            <v>445439649.94999999</v>
          </cell>
        </row>
        <row r="1162">
          <cell r="A1162">
            <v>536001</v>
          </cell>
          <cell r="B1162" t="str">
            <v>EDIFICACIONES</v>
          </cell>
          <cell r="C1162">
            <v>25945492</v>
          </cell>
          <cell r="D1162">
            <v>2882833</v>
          </cell>
          <cell r="E1162">
            <v>0</v>
          </cell>
          <cell r="F1162">
            <v>28828325</v>
          </cell>
        </row>
        <row r="1163">
          <cell r="A1163">
            <v>53600101</v>
          </cell>
          <cell r="B1163" t="str">
            <v>EDIFICACIONES</v>
          </cell>
          <cell r="C1163">
            <v>25945492</v>
          </cell>
          <cell r="D1163">
            <v>2882833</v>
          </cell>
          <cell r="E1163">
            <v>0</v>
          </cell>
          <cell r="F1163">
            <v>28828325</v>
          </cell>
        </row>
        <row r="1164">
          <cell r="A1164">
            <v>5360010101</v>
          </cell>
          <cell r="B1164" t="str">
            <v>Depreciacion edificio sede</v>
          </cell>
          <cell r="C1164">
            <v>25945492</v>
          </cell>
          <cell r="D1164">
            <v>2882833</v>
          </cell>
          <cell r="E1164">
            <v>0</v>
          </cell>
          <cell r="F1164">
            <v>28828325</v>
          </cell>
        </row>
        <row r="1165">
          <cell r="A1165">
            <v>5360010401</v>
          </cell>
          <cell r="B1165" t="str">
            <v>Depreciación de Maquinaria y Equipo</v>
          </cell>
          <cell r="C1165">
            <v>0</v>
          </cell>
          <cell r="D1165">
            <v>0</v>
          </cell>
          <cell r="E1165">
            <v>0</v>
          </cell>
          <cell r="F1165">
            <v>0</v>
          </cell>
        </row>
        <row r="1166">
          <cell r="A1166">
            <v>536004</v>
          </cell>
          <cell r="B1166" t="str">
            <v>MAQUINARIA Y EQUPO</v>
          </cell>
          <cell r="C1166">
            <v>200547</v>
          </cell>
          <cell r="D1166">
            <v>22283</v>
          </cell>
          <cell r="E1166">
            <v>0</v>
          </cell>
          <cell r="F1166">
            <v>222830</v>
          </cell>
        </row>
        <row r="1167">
          <cell r="A1167">
            <v>53600401</v>
          </cell>
          <cell r="B1167" t="str">
            <v>MAQUINARIA Y EQUPO</v>
          </cell>
          <cell r="C1167">
            <v>200547</v>
          </cell>
          <cell r="D1167">
            <v>22283</v>
          </cell>
          <cell r="E1167">
            <v>0</v>
          </cell>
          <cell r="F1167">
            <v>222830</v>
          </cell>
        </row>
        <row r="1168">
          <cell r="A1168">
            <v>5360040101</v>
          </cell>
          <cell r="B1168" t="str">
            <v>Depreciacion MAQUINARIA Y EQUIPO</v>
          </cell>
          <cell r="C1168">
            <v>200547</v>
          </cell>
          <cell r="D1168">
            <v>22283</v>
          </cell>
          <cell r="E1168">
            <v>0</v>
          </cell>
          <cell r="F1168">
            <v>222830</v>
          </cell>
        </row>
        <row r="1169">
          <cell r="A1169">
            <v>536005</v>
          </cell>
          <cell r="B1169" t="str">
            <v>EQUIPO MEDICO Y CIENTIFICO</v>
          </cell>
          <cell r="C1169">
            <v>187041374</v>
          </cell>
          <cell r="D1169">
            <v>20787945</v>
          </cell>
          <cell r="E1169">
            <v>0</v>
          </cell>
          <cell r="F1169">
            <v>207829319</v>
          </cell>
        </row>
        <row r="1170">
          <cell r="A1170">
            <v>53600501</v>
          </cell>
          <cell r="B1170" t="str">
            <v>EQUIPO MEDICO Y CIENTIFICO</v>
          </cell>
          <cell r="C1170">
            <v>187041374</v>
          </cell>
          <cell r="D1170">
            <v>20787945</v>
          </cell>
          <cell r="E1170">
            <v>0</v>
          </cell>
          <cell r="F1170">
            <v>207829319</v>
          </cell>
        </row>
        <row r="1171">
          <cell r="A1171">
            <v>5360050101</v>
          </cell>
          <cell r="B1171" t="str">
            <v>Depreciacion Equipo Medico y Cientifico</v>
          </cell>
          <cell r="C1171">
            <v>187041374</v>
          </cell>
          <cell r="D1171">
            <v>20787945</v>
          </cell>
          <cell r="E1171">
            <v>0</v>
          </cell>
          <cell r="F1171">
            <v>207829319</v>
          </cell>
        </row>
        <row r="1172">
          <cell r="A1172">
            <v>536006</v>
          </cell>
          <cell r="B1172" t="str">
            <v>MUEBLES, ENSERES Y EQUIPOS DE OFICINA</v>
          </cell>
          <cell r="C1172">
            <v>36433471</v>
          </cell>
          <cell r="D1172">
            <v>4048064</v>
          </cell>
          <cell r="E1172">
            <v>0</v>
          </cell>
          <cell r="F1172">
            <v>40481535</v>
          </cell>
        </row>
        <row r="1173">
          <cell r="A1173">
            <v>53600601</v>
          </cell>
          <cell r="B1173" t="str">
            <v>MUEBLES, ENSERES Y EQUIPOS DE OFICINA</v>
          </cell>
          <cell r="C1173">
            <v>36433471</v>
          </cell>
          <cell r="D1173">
            <v>4048064</v>
          </cell>
          <cell r="E1173">
            <v>0</v>
          </cell>
          <cell r="F1173">
            <v>40481535</v>
          </cell>
        </row>
        <row r="1174">
          <cell r="A1174">
            <v>5360060101</v>
          </cell>
          <cell r="B1174" t="str">
            <v>Depreciacion Muebles, Enseres y Equipos de Oficina</v>
          </cell>
          <cell r="C1174">
            <v>36433471</v>
          </cell>
          <cell r="D1174">
            <v>4048064</v>
          </cell>
          <cell r="E1174">
            <v>0</v>
          </cell>
          <cell r="F1174">
            <v>40481535</v>
          </cell>
        </row>
        <row r="1175">
          <cell r="A1175">
            <v>536007</v>
          </cell>
          <cell r="B1175" t="str">
            <v>EQUIPOS DE COMUNICACION Y COMPUTACION</v>
          </cell>
          <cell r="C1175">
            <v>123780051.95</v>
          </cell>
          <cell r="D1175">
            <v>13800140</v>
          </cell>
          <cell r="E1175">
            <v>0</v>
          </cell>
          <cell r="F1175">
            <v>137580191.94999999</v>
          </cell>
        </row>
        <row r="1176">
          <cell r="A1176">
            <v>53600701</v>
          </cell>
          <cell r="B1176" t="str">
            <v>EQUIPOS DE COMUNICACION</v>
          </cell>
          <cell r="C1176">
            <v>123780051.95</v>
          </cell>
          <cell r="D1176">
            <v>13800140</v>
          </cell>
          <cell r="E1176">
            <v>0</v>
          </cell>
          <cell r="F1176">
            <v>137580191.94999999</v>
          </cell>
        </row>
        <row r="1177">
          <cell r="A1177">
            <v>5360070101</v>
          </cell>
          <cell r="B1177" t="str">
            <v>Depreciacion Equipos de Comunicacion</v>
          </cell>
          <cell r="C1177">
            <v>10710507.609999999</v>
          </cell>
          <cell r="D1177">
            <v>1254024</v>
          </cell>
          <cell r="E1177">
            <v>0</v>
          </cell>
          <cell r="F1177">
            <v>11964531.609999999</v>
          </cell>
        </row>
        <row r="1178">
          <cell r="A1178">
            <v>5360070102</v>
          </cell>
          <cell r="B1178" t="str">
            <v>Depreciación Equipos de Computacion</v>
          </cell>
          <cell r="C1178">
            <v>113069544.34</v>
          </cell>
          <cell r="D1178">
            <v>12546116</v>
          </cell>
          <cell r="E1178">
            <v>0</v>
          </cell>
          <cell r="F1178">
            <v>125615660.34</v>
          </cell>
        </row>
        <row r="1179">
          <cell r="A1179">
            <v>536008</v>
          </cell>
          <cell r="B1179" t="str">
            <v>EQUIPOS DE TRANSPORTE, TRACCION Y ELEVACION</v>
          </cell>
          <cell r="C1179">
            <v>27253140</v>
          </cell>
          <cell r="D1179">
            <v>3106293</v>
          </cell>
          <cell r="E1179">
            <v>0</v>
          </cell>
          <cell r="F1179">
            <v>30359433</v>
          </cell>
        </row>
        <row r="1180">
          <cell r="A1180">
            <v>53600801</v>
          </cell>
          <cell r="B1180" t="str">
            <v>EQUIPOS DE TRANSPORTE, TRACCION Y ELEVACION</v>
          </cell>
          <cell r="C1180">
            <v>27253140</v>
          </cell>
          <cell r="D1180">
            <v>3106293</v>
          </cell>
          <cell r="E1180">
            <v>0</v>
          </cell>
          <cell r="F1180">
            <v>30359433</v>
          </cell>
        </row>
        <row r="1181">
          <cell r="A1181">
            <v>5360080101</v>
          </cell>
          <cell r="B1181" t="str">
            <v>Depreciacion Equipos de Transporte, Traccfion y Elevacion</v>
          </cell>
          <cell r="C1181">
            <v>27253140</v>
          </cell>
          <cell r="D1181">
            <v>3106293</v>
          </cell>
          <cell r="E1181">
            <v>0</v>
          </cell>
          <cell r="F1181">
            <v>30359433</v>
          </cell>
        </row>
        <row r="1182">
          <cell r="A1182">
            <v>536009</v>
          </cell>
          <cell r="B1182" t="str">
            <v>EQUIPOS DE COMEDOR, COCINA, DESPENSA Y HOTELERIA</v>
          </cell>
          <cell r="C1182">
            <v>122926</v>
          </cell>
          <cell r="D1182">
            <v>15090</v>
          </cell>
          <cell r="E1182">
            <v>0</v>
          </cell>
          <cell r="F1182">
            <v>138016</v>
          </cell>
        </row>
        <row r="1183">
          <cell r="A1183">
            <v>53600901</v>
          </cell>
          <cell r="B1183" t="str">
            <v>EQUIPOS DE COMEDOR, COCINA, DESPENSA Y HOTELERIA</v>
          </cell>
          <cell r="C1183">
            <v>122926</v>
          </cell>
          <cell r="D1183">
            <v>15090</v>
          </cell>
          <cell r="E1183">
            <v>0</v>
          </cell>
          <cell r="F1183">
            <v>138016</v>
          </cell>
        </row>
        <row r="1184">
          <cell r="A1184">
            <v>5360090101</v>
          </cell>
          <cell r="B1184" t="str">
            <v>Depreciacion Equipos de Comedor, Cocina, Despensa y Hoteleria</v>
          </cell>
          <cell r="C1184">
            <v>122926</v>
          </cell>
          <cell r="D1184">
            <v>15090</v>
          </cell>
          <cell r="E1184">
            <v>0</v>
          </cell>
          <cell r="F1184">
            <v>138016</v>
          </cell>
        </row>
        <row r="1185">
          <cell r="A1185">
            <v>5368</v>
          </cell>
          <cell r="B1185" t="str">
            <v>PROVISION LITIGIOS Y DEMANDAS</v>
          </cell>
          <cell r="C1185">
            <v>0</v>
          </cell>
          <cell r="D1185">
            <v>0</v>
          </cell>
          <cell r="E1185">
            <v>0</v>
          </cell>
          <cell r="F1185">
            <v>0</v>
          </cell>
        </row>
        <row r="1186">
          <cell r="A1186">
            <v>536803</v>
          </cell>
          <cell r="B1186" t="str">
            <v>ADMINISTRATIVAS</v>
          </cell>
          <cell r="C1186">
            <v>0</v>
          </cell>
          <cell r="D1186">
            <v>0</v>
          </cell>
          <cell r="E1186">
            <v>0</v>
          </cell>
          <cell r="F1186">
            <v>0</v>
          </cell>
        </row>
        <row r="1187">
          <cell r="A1187">
            <v>53680301</v>
          </cell>
          <cell r="B1187" t="str">
            <v>ADMINISTRATIVAS</v>
          </cell>
          <cell r="C1187">
            <v>0</v>
          </cell>
          <cell r="D1187">
            <v>0</v>
          </cell>
          <cell r="E1187">
            <v>0</v>
          </cell>
          <cell r="F1187">
            <v>0</v>
          </cell>
        </row>
        <row r="1188">
          <cell r="A1188">
            <v>5368030101</v>
          </cell>
          <cell r="B1188" t="str">
            <v>ADMINISTRATIVAS</v>
          </cell>
          <cell r="C1188">
            <v>0</v>
          </cell>
          <cell r="D1188">
            <v>0</v>
          </cell>
          <cell r="E1188">
            <v>0</v>
          </cell>
          <cell r="F1188">
            <v>0</v>
          </cell>
        </row>
        <row r="1189">
          <cell r="A1189">
            <v>54</v>
          </cell>
          <cell r="B1189" t="str">
            <v>TRANSFERENCIAS Y SUBVENCIONES</v>
          </cell>
          <cell r="C1189">
            <v>272805030</v>
          </cell>
          <cell r="D1189">
            <v>38143414</v>
          </cell>
          <cell r="E1189">
            <v>0</v>
          </cell>
          <cell r="F1189">
            <v>310948444</v>
          </cell>
        </row>
        <row r="1190">
          <cell r="A1190">
            <v>5423</v>
          </cell>
          <cell r="B1190" t="str">
            <v>Otras Transferencias</v>
          </cell>
          <cell r="C1190">
            <v>272805030</v>
          </cell>
          <cell r="D1190">
            <v>38143414</v>
          </cell>
          <cell r="E1190">
            <v>0</v>
          </cell>
          <cell r="F1190">
            <v>310948444</v>
          </cell>
        </row>
        <row r="1191">
          <cell r="A1191">
            <v>542302</v>
          </cell>
          <cell r="B1191" t="str">
            <v>Para Proyectos de Inversion</v>
          </cell>
          <cell r="C1191">
            <v>272805030</v>
          </cell>
          <cell r="D1191">
            <v>38143414</v>
          </cell>
          <cell r="E1191">
            <v>0</v>
          </cell>
          <cell r="F1191">
            <v>310948444</v>
          </cell>
        </row>
        <row r="1192">
          <cell r="A1192">
            <v>54230201</v>
          </cell>
          <cell r="B1192" t="str">
            <v>Municipios</v>
          </cell>
          <cell r="C1192">
            <v>272805030</v>
          </cell>
          <cell r="D1192">
            <v>38143414</v>
          </cell>
          <cell r="E1192">
            <v>0</v>
          </cell>
          <cell r="F1192">
            <v>310948444</v>
          </cell>
        </row>
        <row r="1193">
          <cell r="A1193">
            <v>5423020101</v>
          </cell>
          <cell r="B1193" t="str">
            <v>Municipios</v>
          </cell>
          <cell r="C1193">
            <v>272805030</v>
          </cell>
          <cell r="D1193">
            <v>38143414</v>
          </cell>
          <cell r="E1193">
            <v>0</v>
          </cell>
          <cell r="F1193">
            <v>310948444</v>
          </cell>
        </row>
        <row r="1194">
          <cell r="A1194">
            <v>55</v>
          </cell>
          <cell r="B1194" t="str">
            <v>GASTO PUBLICO SOCIAL</v>
          </cell>
          <cell r="C1194">
            <v>15604504546.15</v>
          </cell>
          <cell r="D1194">
            <v>1644518439.49</v>
          </cell>
          <cell r="E1194">
            <v>0</v>
          </cell>
          <cell r="F1194">
            <v>17249022985.639999</v>
          </cell>
        </row>
        <row r="1195">
          <cell r="A1195">
            <v>5508</v>
          </cell>
          <cell r="B1195" t="str">
            <v>MEDIO AMBIENTE</v>
          </cell>
          <cell r="C1195">
            <v>15604504546.15</v>
          </cell>
          <cell r="D1195">
            <v>1644518439.49</v>
          </cell>
          <cell r="E1195">
            <v>0</v>
          </cell>
          <cell r="F1195">
            <v>17249022985.639999</v>
          </cell>
        </row>
        <row r="1196">
          <cell r="A1196">
            <v>550801</v>
          </cell>
          <cell r="B1196" t="str">
            <v>ACTIVIDADES DE CONSERVACION</v>
          </cell>
          <cell r="C1196">
            <v>4123011142.8200002</v>
          </cell>
          <cell r="D1196">
            <v>60262578</v>
          </cell>
          <cell r="E1196">
            <v>0</v>
          </cell>
          <cell r="F1196">
            <v>4183273720.8200002</v>
          </cell>
        </row>
        <row r="1197">
          <cell r="A1197">
            <v>55080101</v>
          </cell>
          <cell r="B1197" t="str">
            <v>AGUA</v>
          </cell>
          <cell r="C1197">
            <v>3617813370.8200002</v>
          </cell>
          <cell r="D1197">
            <v>40804762</v>
          </cell>
          <cell r="E1197">
            <v>0</v>
          </cell>
          <cell r="F1197">
            <v>3658618132.8200002</v>
          </cell>
        </row>
        <row r="1198">
          <cell r="A1198">
            <v>5508010101</v>
          </cell>
          <cell r="B1198" t="str">
            <v>Materiales y Suministros</v>
          </cell>
          <cell r="C1198">
            <v>0</v>
          </cell>
          <cell r="D1198">
            <v>0</v>
          </cell>
          <cell r="E1198">
            <v>0</v>
          </cell>
          <cell r="F1198">
            <v>0</v>
          </cell>
        </row>
        <row r="1199">
          <cell r="A1199">
            <v>5508010102</v>
          </cell>
          <cell r="B1199" t="str">
            <v>Consultorias e interventorias</v>
          </cell>
          <cell r="C1199">
            <v>200401860.56999999</v>
          </cell>
          <cell r="D1199">
            <v>0</v>
          </cell>
          <cell r="E1199">
            <v>0</v>
          </cell>
          <cell r="F1199">
            <v>200401860.56999999</v>
          </cell>
        </row>
        <row r="1200">
          <cell r="A1200">
            <v>5508010104</v>
          </cell>
          <cell r="B1200" t="str">
            <v>Servicios</v>
          </cell>
          <cell r="C1200">
            <v>0</v>
          </cell>
          <cell r="D1200">
            <v>0</v>
          </cell>
          <cell r="E1200">
            <v>0</v>
          </cell>
          <cell r="F1200">
            <v>0</v>
          </cell>
        </row>
        <row r="1201">
          <cell r="A1201">
            <v>5508010105</v>
          </cell>
          <cell r="B1201" t="str">
            <v>Monitoreo Ambiental</v>
          </cell>
          <cell r="C1201">
            <v>0</v>
          </cell>
          <cell r="D1201">
            <v>0</v>
          </cell>
          <cell r="E1201">
            <v>0</v>
          </cell>
          <cell r="F1201">
            <v>0</v>
          </cell>
        </row>
        <row r="1202">
          <cell r="A1202">
            <v>5508010106</v>
          </cell>
          <cell r="B1202" t="str">
            <v>Reforestacion</v>
          </cell>
          <cell r="C1202">
            <v>173436307.30000001</v>
          </cell>
          <cell r="D1202">
            <v>0</v>
          </cell>
          <cell r="E1202">
            <v>0</v>
          </cell>
          <cell r="F1202">
            <v>173436307.30000001</v>
          </cell>
        </row>
        <row r="1203">
          <cell r="A1203">
            <v>5508010107</v>
          </cell>
          <cell r="B1203" t="str">
            <v>Obras civiles y mantenimiento de obras</v>
          </cell>
          <cell r="C1203">
            <v>1444867400.4000001</v>
          </cell>
          <cell r="D1203">
            <v>0</v>
          </cell>
          <cell r="E1203">
            <v>0</v>
          </cell>
          <cell r="F1203">
            <v>1444867400.4000001</v>
          </cell>
        </row>
        <row r="1204">
          <cell r="A1204">
            <v>5508010109</v>
          </cell>
          <cell r="B1204" t="str">
            <v>Viaticos</v>
          </cell>
          <cell r="C1204">
            <v>0</v>
          </cell>
          <cell r="D1204">
            <v>0</v>
          </cell>
          <cell r="E1204">
            <v>0</v>
          </cell>
          <cell r="F1204">
            <v>0</v>
          </cell>
        </row>
        <row r="1205">
          <cell r="A1205">
            <v>5508010110</v>
          </cell>
          <cell r="B1205" t="str">
            <v>Gastos de Viaje</v>
          </cell>
          <cell r="C1205">
            <v>0</v>
          </cell>
          <cell r="D1205">
            <v>0</v>
          </cell>
          <cell r="E1205">
            <v>0</v>
          </cell>
          <cell r="F1205">
            <v>0</v>
          </cell>
        </row>
        <row r="1206">
          <cell r="A1206">
            <v>5508010111</v>
          </cell>
          <cell r="B1206" t="str">
            <v>Estudios Hidrologicos</v>
          </cell>
          <cell r="C1206">
            <v>1356317818.3499999</v>
          </cell>
          <cell r="D1206">
            <v>0</v>
          </cell>
          <cell r="E1206">
            <v>0</v>
          </cell>
          <cell r="F1206">
            <v>1356317818.3499999</v>
          </cell>
        </row>
        <row r="1207">
          <cell r="A1207">
            <v>5508010112</v>
          </cell>
          <cell r="B1207" t="str">
            <v>Recuperacion y proteccion de especies y ecosistemas</v>
          </cell>
          <cell r="C1207">
            <v>231026011</v>
          </cell>
          <cell r="D1207">
            <v>36897560</v>
          </cell>
          <cell r="E1207">
            <v>0</v>
          </cell>
          <cell r="F1207">
            <v>267923571</v>
          </cell>
        </row>
        <row r="1208">
          <cell r="A1208">
            <v>5508010113</v>
          </cell>
          <cell r="B1208" t="str">
            <v>Honorarios</v>
          </cell>
          <cell r="C1208">
            <v>6800000</v>
          </cell>
          <cell r="D1208">
            <v>0</v>
          </cell>
          <cell r="E1208">
            <v>0</v>
          </cell>
          <cell r="F1208">
            <v>6800000</v>
          </cell>
        </row>
        <row r="1209">
          <cell r="A1209">
            <v>5508010114</v>
          </cell>
          <cell r="B1209" t="str">
            <v>Saneamiento Ambiental</v>
          </cell>
          <cell r="C1209">
            <v>0</v>
          </cell>
          <cell r="D1209">
            <v>0</v>
          </cell>
          <cell r="E1209">
            <v>0</v>
          </cell>
          <cell r="F1209">
            <v>0</v>
          </cell>
        </row>
        <row r="1210">
          <cell r="A1210">
            <v>5508010190</v>
          </cell>
          <cell r="B1210" t="str">
            <v>Iva Actividades Conservacion-agua</v>
          </cell>
          <cell r="C1210">
            <v>204963973.19999999</v>
          </cell>
          <cell r="D1210">
            <v>3907202</v>
          </cell>
          <cell r="E1210">
            <v>0</v>
          </cell>
          <cell r="F1210">
            <v>208871175.19999999</v>
          </cell>
        </row>
        <row r="1211">
          <cell r="A1211">
            <v>55080102</v>
          </cell>
          <cell r="B1211" t="str">
            <v>AIRE</v>
          </cell>
          <cell r="C1211">
            <v>505197772</v>
          </cell>
          <cell r="D1211">
            <v>19457816</v>
          </cell>
          <cell r="E1211">
            <v>0</v>
          </cell>
          <cell r="F1211">
            <v>524655588</v>
          </cell>
        </row>
        <row r="1212">
          <cell r="A1212">
            <v>5508010201</v>
          </cell>
          <cell r="B1212" t="str">
            <v>Materiales y Suministros</v>
          </cell>
          <cell r="C1212">
            <v>0</v>
          </cell>
          <cell r="D1212">
            <v>0</v>
          </cell>
          <cell r="E1212">
            <v>0</v>
          </cell>
          <cell r="F1212">
            <v>0</v>
          </cell>
        </row>
        <row r="1213">
          <cell r="A1213">
            <v>5508010203</v>
          </cell>
          <cell r="B1213" t="str">
            <v>Arrendamiento</v>
          </cell>
          <cell r="C1213">
            <v>0</v>
          </cell>
          <cell r="D1213">
            <v>0</v>
          </cell>
          <cell r="E1213">
            <v>0</v>
          </cell>
          <cell r="F1213">
            <v>0</v>
          </cell>
        </row>
        <row r="1214">
          <cell r="A1214">
            <v>5508010204</v>
          </cell>
          <cell r="B1214" t="str">
            <v>Servicios</v>
          </cell>
          <cell r="C1214">
            <v>130808848</v>
          </cell>
          <cell r="D1214">
            <v>16351106</v>
          </cell>
          <cell r="E1214">
            <v>0</v>
          </cell>
          <cell r="F1214">
            <v>147159954</v>
          </cell>
        </row>
        <row r="1215">
          <cell r="A1215">
            <v>5508010205</v>
          </cell>
          <cell r="B1215" t="str">
            <v>Monitoreo ambiental</v>
          </cell>
          <cell r="C1215">
            <v>213535244</v>
          </cell>
          <cell r="D1215">
            <v>0</v>
          </cell>
          <cell r="E1215">
            <v>0</v>
          </cell>
          <cell r="F1215">
            <v>213535244</v>
          </cell>
        </row>
        <row r="1216">
          <cell r="A1216">
            <v>5508010207</v>
          </cell>
          <cell r="B1216" t="str">
            <v>Viaticos</v>
          </cell>
          <cell r="C1216">
            <v>0</v>
          </cell>
          <cell r="D1216">
            <v>0</v>
          </cell>
          <cell r="E1216">
            <v>0</v>
          </cell>
          <cell r="F1216">
            <v>0</v>
          </cell>
        </row>
        <row r="1217">
          <cell r="A1217">
            <v>5508010208</v>
          </cell>
          <cell r="B1217" t="str">
            <v>Gastos de viaje</v>
          </cell>
          <cell r="C1217">
            <v>0</v>
          </cell>
          <cell r="D1217">
            <v>0</v>
          </cell>
          <cell r="E1217">
            <v>0</v>
          </cell>
          <cell r="F1217">
            <v>0</v>
          </cell>
        </row>
        <row r="1218">
          <cell r="A1218">
            <v>5508010209</v>
          </cell>
          <cell r="B1218" t="str">
            <v>Analisis de laboratorio</v>
          </cell>
          <cell r="C1218">
            <v>114285714</v>
          </cell>
          <cell r="D1218">
            <v>0</v>
          </cell>
          <cell r="E1218">
            <v>0</v>
          </cell>
          <cell r="F1218">
            <v>114285714</v>
          </cell>
        </row>
        <row r="1219">
          <cell r="A1219">
            <v>5508010213</v>
          </cell>
          <cell r="B1219" t="str">
            <v>Honorarios</v>
          </cell>
          <cell r="C1219">
            <v>0</v>
          </cell>
          <cell r="D1219">
            <v>0</v>
          </cell>
          <cell r="E1219">
            <v>0</v>
          </cell>
          <cell r="F1219">
            <v>0</v>
          </cell>
        </row>
        <row r="1220">
          <cell r="A1220">
            <v>5508010290</v>
          </cell>
          <cell r="B1220" t="str">
            <v>Iva Actividades Conservacion Aire</v>
          </cell>
          <cell r="C1220">
            <v>46567966</v>
          </cell>
          <cell r="D1220">
            <v>3106710</v>
          </cell>
          <cell r="E1220">
            <v>0</v>
          </cell>
          <cell r="F1220">
            <v>49674676</v>
          </cell>
        </row>
        <row r="1221">
          <cell r="A1221">
            <v>55080103</v>
          </cell>
          <cell r="B1221" t="str">
            <v>SUELO Y SUBSUELO</v>
          </cell>
          <cell r="C1221">
            <v>0</v>
          </cell>
          <cell r="D1221">
            <v>0</v>
          </cell>
          <cell r="E1221">
            <v>0</v>
          </cell>
          <cell r="F1221">
            <v>0</v>
          </cell>
        </row>
        <row r="1222">
          <cell r="A1222">
            <v>5508010305</v>
          </cell>
          <cell r="B1222" t="str">
            <v>Reforestacion</v>
          </cell>
          <cell r="C1222">
            <v>0</v>
          </cell>
          <cell r="D1222">
            <v>0</v>
          </cell>
          <cell r="E1222">
            <v>0</v>
          </cell>
          <cell r="F1222">
            <v>0</v>
          </cell>
        </row>
        <row r="1223">
          <cell r="A1223">
            <v>5508010306</v>
          </cell>
          <cell r="B1223" t="str">
            <v>Manejo y control de incendios</v>
          </cell>
          <cell r="C1223">
            <v>0</v>
          </cell>
          <cell r="D1223">
            <v>0</v>
          </cell>
          <cell r="E1223">
            <v>0</v>
          </cell>
          <cell r="F1223">
            <v>0</v>
          </cell>
        </row>
        <row r="1224">
          <cell r="A1224">
            <v>55080104</v>
          </cell>
          <cell r="B1224" t="str">
            <v>FLORA Y FAUNA</v>
          </cell>
          <cell r="C1224">
            <v>0</v>
          </cell>
          <cell r="D1224">
            <v>0</v>
          </cell>
          <cell r="E1224">
            <v>0</v>
          </cell>
          <cell r="F1224">
            <v>0</v>
          </cell>
        </row>
        <row r="1225">
          <cell r="A1225">
            <v>5508010401</v>
          </cell>
          <cell r="B1225" t="str">
            <v>Materiales y Suministros</v>
          </cell>
          <cell r="C1225">
            <v>0</v>
          </cell>
          <cell r="D1225">
            <v>0</v>
          </cell>
          <cell r="E1225">
            <v>0</v>
          </cell>
          <cell r="F1225">
            <v>0</v>
          </cell>
        </row>
        <row r="1226">
          <cell r="A1226">
            <v>5508010404</v>
          </cell>
          <cell r="B1226" t="str">
            <v>Servicios</v>
          </cell>
          <cell r="C1226">
            <v>0</v>
          </cell>
          <cell r="D1226">
            <v>0</v>
          </cell>
          <cell r="E1226">
            <v>0</v>
          </cell>
          <cell r="F1226">
            <v>0</v>
          </cell>
        </row>
        <row r="1227">
          <cell r="A1227">
            <v>5508010405</v>
          </cell>
          <cell r="B1227" t="str">
            <v>Operacion y manten.centro rehabilitación</v>
          </cell>
          <cell r="C1227">
            <v>0</v>
          </cell>
          <cell r="D1227">
            <v>0</v>
          </cell>
          <cell r="E1227">
            <v>0</v>
          </cell>
          <cell r="F1227">
            <v>0</v>
          </cell>
        </row>
        <row r="1228">
          <cell r="A1228">
            <v>5508010406</v>
          </cell>
          <cell r="B1228" t="str">
            <v>Bienes</v>
          </cell>
          <cell r="C1228">
            <v>0</v>
          </cell>
          <cell r="D1228">
            <v>0</v>
          </cell>
          <cell r="E1228">
            <v>0</v>
          </cell>
          <cell r="F1228">
            <v>0</v>
          </cell>
        </row>
        <row r="1229">
          <cell r="A1229">
            <v>5508010409</v>
          </cell>
          <cell r="B1229" t="str">
            <v>Viaticos</v>
          </cell>
          <cell r="C1229">
            <v>0</v>
          </cell>
          <cell r="D1229">
            <v>0</v>
          </cell>
          <cell r="E1229">
            <v>0</v>
          </cell>
          <cell r="F1229">
            <v>0</v>
          </cell>
        </row>
        <row r="1230">
          <cell r="A1230">
            <v>5508010410</v>
          </cell>
          <cell r="B1230" t="str">
            <v>Gastos de viaje</v>
          </cell>
          <cell r="C1230">
            <v>0</v>
          </cell>
          <cell r="D1230">
            <v>0</v>
          </cell>
          <cell r="E1230">
            <v>0</v>
          </cell>
          <cell r="F1230">
            <v>0</v>
          </cell>
        </row>
        <row r="1231">
          <cell r="A1231">
            <v>5508010413</v>
          </cell>
          <cell r="B1231" t="str">
            <v>Honorarios</v>
          </cell>
          <cell r="C1231">
            <v>0</v>
          </cell>
          <cell r="D1231">
            <v>0</v>
          </cell>
          <cell r="E1231">
            <v>0</v>
          </cell>
          <cell r="F1231">
            <v>0</v>
          </cell>
        </row>
        <row r="1232">
          <cell r="A1232">
            <v>5508010490</v>
          </cell>
          <cell r="B1232" t="str">
            <v>IVA-actividades de conservacion flora y fauna</v>
          </cell>
          <cell r="C1232">
            <v>0</v>
          </cell>
          <cell r="D1232">
            <v>0</v>
          </cell>
          <cell r="E1232">
            <v>0</v>
          </cell>
          <cell r="F1232">
            <v>0</v>
          </cell>
        </row>
        <row r="1233">
          <cell r="A1233">
            <v>550802</v>
          </cell>
          <cell r="B1233" t="str">
            <v>ACTIVIDADES DE RECUPERACIÓN</v>
          </cell>
          <cell r="C1233">
            <v>10178524504.33</v>
          </cell>
          <cell r="D1233">
            <v>1403780861.49</v>
          </cell>
          <cell r="E1233">
            <v>0</v>
          </cell>
          <cell r="F1233">
            <v>11582305365.82</v>
          </cell>
        </row>
        <row r="1234">
          <cell r="A1234">
            <v>55080201</v>
          </cell>
          <cell r="B1234" t="str">
            <v>AGUA</v>
          </cell>
          <cell r="C1234">
            <v>9793045337.9500008</v>
          </cell>
          <cell r="D1234">
            <v>1350737028.1600001</v>
          </cell>
          <cell r="E1234">
            <v>0</v>
          </cell>
          <cell r="F1234">
            <v>11143782366.110001</v>
          </cell>
        </row>
        <row r="1235">
          <cell r="A1235">
            <v>5508020101</v>
          </cell>
          <cell r="B1235" t="str">
            <v>Consultorias e Interventorias</v>
          </cell>
          <cell r="C1235">
            <v>402693483.13</v>
          </cell>
          <cell r="D1235">
            <v>35108420.5</v>
          </cell>
          <cell r="E1235">
            <v>0</v>
          </cell>
          <cell r="F1235">
            <v>437801903.63</v>
          </cell>
        </row>
        <row r="1236">
          <cell r="A1236">
            <v>5508020102</v>
          </cell>
          <cell r="B1236" t="str">
            <v>Obras civiles y mantenimiento de obras</v>
          </cell>
          <cell r="C1236">
            <v>7575062662.5799999</v>
          </cell>
          <cell r="D1236">
            <v>0</v>
          </cell>
          <cell r="E1236">
            <v>0</v>
          </cell>
          <cell r="F1236">
            <v>7575062662.5799999</v>
          </cell>
        </row>
        <row r="1237">
          <cell r="A1237">
            <v>5508020104</v>
          </cell>
          <cell r="B1237" t="str">
            <v>Servicios</v>
          </cell>
          <cell r="C1237">
            <v>0</v>
          </cell>
          <cell r="D1237">
            <v>0</v>
          </cell>
          <cell r="E1237">
            <v>0</v>
          </cell>
          <cell r="F1237">
            <v>0</v>
          </cell>
        </row>
        <row r="1238">
          <cell r="A1238">
            <v>5508020105</v>
          </cell>
          <cell r="B1238" t="str">
            <v>Viaticos</v>
          </cell>
          <cell r="C1238">
            <v>0</v>
          </cell>
          <cell r="D1238">
            <v>0</v>
          </cell>
          <cell r="E1238">
            <v>0</v>
          </cell>
          <cell r="F1238">
            <v>0</v>
          </cell>
        </row>
        <row r="1239">
          <cell r="A1239">
            <v>5508020106</v>
          </cell>
          <cell r="B1239" t="str">
            <v>Gastos de Viaje</v>
          </cell>
          <cell r="C1239">
            <v>0</v>
          </cell>
          <cell r="D1239">
            <v>0</v>
          </cell>
          <cell r="E1239">
            <v>0</v>
          </cell>
          <cell r="F1239">
            <v>0</v>
          </cell>
        </row>
        <row r="1240">
          <cell r="A1240">
            <v>5508020107</v>
          </cell>
          <cell r="B1240" t="str">
            <v>Mantenimiento cuerpos de agua</v>
          </cell>
          <cell r="C1240">
            <v>1679583953.95</v>
          </cell>
          <cell r="D1240">
            <v>1303338168.95</v>
          </cell>
          <cell r="E1240">
            <v>0</v>
          </cell>
          <cell r="F1240">
            <v>2982922122.9000001</v>
          </cell>
        </row>
        <row r="1241">
          <cell r="A1241">
            <v>5508020190</v>
          </cell>
          <cell r="B1241" t="str">
            <v>Iva actividades recuperacion agua</v>
          </cell>
          <cell r="C1241">
            <v>135705238.28999999</v>
          </cell>
          <cell r="D1241">
            <v>12290438.710000001</v>
          </cell>
          <cell r="E1241">
            <v>0</v>
          </cell>
          <cell r="F1241">
            <v>147995677</v>
          </cell>
        </row>
        <row r="1242">
          <cell r="A1242">
            <v>55080203</v>
          </cell>
          <cell r="B1242" t="str">
            <v>SUELO Y SUBSUELO</v>
          </cell>
          <cell r="C1242">
            <v>0</v>
          </cell>
          <cell r="D1242">
            <v>0</v>
          </cell>
          <cell r="E1242">
            <v>0</v>
          </cell>
          <cell r="F1242">
            <v>0</v>
          </cell>
        </row>
        <row r="1243">
          <cell r="A1243">
            <v>5508020303</v>
          </cell>
          <cell r="B1243" t="str">
            <v>Arrendamiento</v>
          </cell>
          <cell r="C1243">
            <v>0</v>
          </cell>
          <cell r="D1243">
            <v>0</v>
          </cell>
          <cell r="E1243">
            <v>0</v>
          </cell>
          <cell r="F1243">
            <v>0</v>
          </cell>
        </row>
        <row r="1244">
          <cell r="A1244">
            <v>5508020390</v>
          </cell>
          <cell r="B1244" t="str">
            <v>Iva actividades recuperacion suelo y subsuelo</v>
          </cell>
          <cell r="C1244">
            <v>0</v>
          </cell>
          <cell r="D1244">
            <v>0</v>
          </cell>
          <cell r="E1244">
            <v>0</v>
          </cell>
          <cell r="F1244">
            <v>0</v>
          </cell>
        </row>
        <row r="1245">
          <cell r="A1245">
            <v>55080204</v>
          </cell>
          <cell r="B1245" t="str">
            <v>FLORA Y FAUNA</v>
          </cell>
          <cell r="C1245">
            <v>385479166.38</v>
          </cell>
          <cell r="D1245">
            <v>53043833.329999998</v>
          </cell>
          <cell r="E1245">
            <v>0</v>
          </cell>
          <cell r="F1245">
            <v>438522999.70999998</v>
          </cell>
        </row>
        <row r="1246">
          <cell r="A1246">
            <v>5508020402</v>
          </cell>
          <cell r="B1246" t="str">
            <v>Obras civiles y mantenimiento de obras</v>
          </cell>
          <cell r="C1246">
            <v>0</v>
          </cell>
          <cell r="D1246">
            <v>0</v>
          </cell>
          <cell r="E1246">
            <v>0</v>
          </cell>
          <cell r="F1246">
            <v>0</v>
          </cell>
        </row>
        <row r="1247">
          <cell r="A1247">
            <v>5508020404</v>
          </cell>
          <cell r="B1247" t="str">
            <v>Servicios</v>
          </cell>
          <cell r="C1247">
            <v>0</v>
          </cell>
          <cell r="D1247">
            <v>0</v>
          </cell>
          <cell r="E1247">
            <v>0</v>
          </cell>
          <cell r="F1247">
            <v>0</v>
          </cell>
        </row>
        <row r="1248">
          <cell r="A1248">
            <v>5508020405</v>
          </cell>
          <cell r="B1248" t="str">
            <v>Recuperacion y proteciion de especies</v>
          </cell>
          <cell r="C1248">
            <v>323932072.58999997</v>
          </cell>
          <cell r="D1248">
            <v>44574649.859999999</v>
          </cell>
          <cell r="E1248">
            <v>0</v>
          </cell>
          <cell r="F1248">
            <v>368506722.44999999</v>
          </cell>
        </row>
        <row r="1249">
          <cell r="A1249">
            <v>5508020490</v>
          </cell>
          <cell r="B1249" t="str">
            <v>Iva actividades recuperacion flora</v>
          </cell>
          <cell r="C1249">
            <v>61547093.789999999</v>
          </cell>
          <cell r="D1249">
            <v>8469183.4700000007</v>
          </cell>
          <cell r="E1249">
            <v>0</v>
          </cell>
          <cell r="F1249">
            <v>70016277.260000005</v>
          </cell>
        </row>
        <row r="1250">
          <cell r="A1250">
            <v>550804</v>
          </cell>
          <cell r="B1250" t="str">
            <v>INVESTIGACION</v>
          </cell>
          <cell r="C1250">
            <v>0</v>
          </cell>
          <cell r="D1250">
            <v>0</v>
          </cell>
          <cell r="E1250">
            <v>0</v>
          </cell>
          <cell r="F1250">
            <v>0</v>
          </cell>
        </row>
        <row r="1251">
          <cell r="A1251">
            <v>55080401</v>
          </cell>
          <cell r="B1251" t="str">
            <v>AGUA</v>
          </cell>
          <cell r="C1251">
            <v>0</v>
          </cell>
          <cell r="D1251">
            <v>0</v>
          </cell>
          <cell r="E1251">
            <v>0</v>
          </cell>
          <cell r="F1251">
            <v>0</v>
          </cell>
        </row>
        <row r="1252">
          <cell r="A1252">
            <v>5508040101</v>
          </cell>
          <cell r="B1252" t="str">
            <v>Consultorias e Interventorias</v>
          </cell>
          <cell r="C1252">
            <v>0</v>
          </cell>
          <cell r="D1252">
            <v>0</v>
          </cell>
          <cell r="E1252">
            <v>0</v>
          </cell>
          <cell r="F1252">
            <v>0</v>
          </cell>
        </row>
        <row r="1253">
          <cell r="A1253">
            <v>5508040190</v>
          </cell>
          <cell r="B1253" t="str">
            <v>IVA actividades de investigacion AGUA</v>
          </cell>
          <cell r="C1253">
            <v>0</v>
          </cell>
          <cell r="D1253">
            <v>0</v>
          </cell>
          <cell r="E1253">
            <v>0</v>
          </cell>
          <cell r="F1253">
            <v>0</v>
          </cell>
        </row>
        <row r="1254">
          <cell r="A1254">
            <v>550805</v>
          </cell>
          <cell r="B1254" t="str">
            <v>EDUCACIÓN, CAPACITACIÓN Y DIVULGACION</v>
          </cell>
          <cell r="C1254">
            <v>1302968899</v>
          </cell>
          <cell r="D1254">
            <v>180475000</v>
          </cell>
          <cell r="E1254">
            <v>0</v>
          </cell>
          <cell r="F1254">
            <v>1483443899</v>
          </cell>
        </row>
        <row r="1255">
          <cell r="A1255">
            <v>55080501</v>
          </cell>
          <cell r="B1255" t="str">
            <v>AGUA</v>
          </cell>
          <cell r="C1255">
            <v>1132968899</v>
          </cell>
          <cell r="D1255">
            <v>54600000</v>
          </cell>
          <cell r="E1255">
            <v>0</v>
          </cell>
          <cell r="F1255">
            <v>1187568899</v>
          </cell>
        </row>
        <row r="1256">
          <cell r="A1256">
            <v>5508050101</v>
          </cell>
          <cell r="B1256" t="str">
            <v>Materiales y Suministros</v>
          </cell>
          <cell r="C1256">
            <v>6690000</v>
          </cell>
          <cell r="D1256">
            <v>0</v>
          </cell>
          <cell r="E1256">
            <v>0</v>
          </cell>
          <cell r="F1256">
            <v>6690000</v>
          </cell>
        </row>
        <row r="1257">
          <cell r="A1257">
            <v>5508050103</v>
          </cell>
          <cell r="B1257" t="str">
            <v>Arrendamiento</v>
          </cell>
          <cell r="C1257">
            <v>0</v>
          </cell>
          <cell r="D1257">
            <v>13000000</v>
          </cell>
          <cell r="E1257">
            <v>0</v>
          </cell>
          <cell r="F1257">
            <v>13000000</v>
          </cell>
        </row>
        <row r="1258">
          <cell r="A1258">
            <v>5508050104</v>
          </cell>
          <cell r="B1258" t="str">
            <v>Servicios</v>
          </cell>
          <cell r="C1258">
            <v>0</v>
          </cell>
          <cell r="D1258">
            <v>0</v>
          </cell>
          <cell r="E1258">
            <v>0</v>
          </cell>
          <cell r="F1258">
            <v>0</v>
          </cell>
        </row>
        <row r="1259">
          <cell r="A1259">
            <v>5508050105</v>
          </cell>
          <cell r="B1259" t="str">
            <v>Educacion y Promocion Ambiental</v>
          </cell>
          <cell r="C1259">
            <v>666165000</v>
          </cell>
          <cell r="D1259">
            <v>0</v>
          </cell>
          <cell r="E1259">
            <v>0</v>
          </cell>
          <cell r="F1259">
            <v>666165000</v>
          </cell>
        </row>
        <row r="1260">
          <cell r="A1260">
            <v>5508050106</v>
          </cell>
          <cell r="B1260" t="str">
            <v>Divulgacion y socializacion de actividades</v>
          </cell>
          <cell r="C1260">
            <v>452975577.35000002</v>
          </cell>
          <cell r="D1260">
            <v>41221980</v>
          </cell>
          <cell r="E1260">
            <v>0</v>
          </cell>
          <cell r="F1260">
            <v>494197557.35000002</v>
          </cell>
        </row>
        <row r="1261">
          <cell r="A1261">
            <v>5508050107</v>
          </cell>
          <cell r="B1261" t="str">
            <v>Viaticos</v>
          </cell>
          <cell r="C1261">
            <v>0</v>
          </cell>
          <cell r="D1261">
            <v>0</v>
          </cell>
          <cell r="E1261">
            <v>0</v>
          </cell>
          <cell r="F1261">
            <v>0</v>
          </cell>
        </row>
        <row r="1262">
          <cell r="A1262">
            <v>5508050108</v>
          </cell>
          <cell r="B1262" t="str">
            <v>Gastos de Viaje</v>
          </cell>
          <cell r="C1262">
            <v>0</v>
          </cell>
          <cell r="D1262">
            <v>0</v>
          </cell>
          <cell r="E1262">
            <v>0</v>
          </cell>
          <cell r="F1262">
            <v>0</v>
          </cell>
        </row>
        <row r="1263">
          <cell r="A1263">
            <v>5508050110</v>
          </cell>
          <cell r="B1263" t="str">
            <v>Transporte</v>
          </cell>
          <cell r="C1263">
            <v>0</v>
          </cell>
          <cell r="D1263">
            <v>0</v>
          </cell>
          <cell r="E1263">
            <v>0</v>
          </cell>
          <cell r="F1263">
            <v>0</v>
          </cell>
        </row>
        <row r="1264">
          <cell r="A1264">
            <v>5508050113</v>
          </cell>
          <cell r="B1264" t="str">
            <v>Honorarios</v>
          </cell>
          <cell r="C1264">
            <v>0</v>
          </cell>
          <cell r="D1264">
            <v>0</v>
          </cell>
          <cell r="E1264">
            <v>0</v>
          </cell>
          <cell r="F1264">
            <v>0</v>
          </cell>
        </row>
        <row r="1265">
          <cell r="A1265">
            <v>5508050190</v>
          </cell>
          <cell r="B1265" t="str">
            <v>IVA Actividades Educacion,capacitacion</v>
          </cell>
          <cell r="C1265">
            <v>7138321.6500000004</v>
          </cell>
          <cell r="D1265">
            <v>378020</v>
          </cell>
          <cell r="E1265">
            <v>0</v>
          </cell>
          <cell r="F1265">
            <v>7516341.6500000004</v>
          </cell>
        </row>
        <row r="1266">
          <cell r="A1266">
            <v>55080503</v>
          </cell>
          <cell r="B1266" t="str">
            <v>SUELO Y SUBSUELO</v>
          </cell>
          <cell r="C1266">
            <v>0</v>
          </cell>
          <cell r="D1266">
            <v>0</v>
          </cell>
          <cell r="E1266">
            <v>0</v>
          </cell>
          <cell r="F1266">
            <v>0</v>
          </cell>
        </row>
        <row r="1267">
          <cell r="A1267">
            <v>5508050305</v>
          </cell>
          <cell r="B1267" t="str">
            <v>Educacion y Promocion Ambiental</v>
          </cell>
          <cell r="C1267">
            <v>0</v>
          </cell>
          <cell r="D1267">
            <v>0</v>
          </cell>
          <cell r="E1267">
            <v>0</v>
          </cell>
          <cell r="F1267">
            <v>0</v>
          </cell>
        </row>
        <row r="1268">
          <cell r="A1268">
            <v>55080504</v>
          </cell>
          <cell r="B1268" t="str">
            <v>FLORA Y FAUNA</v>
          </cell>
          <cell r="C1268">
            <v>170000000</v>
          </cell>
          <cell r="D1268">
            <v>125875000</v>
          </cell>
          <cell r="E1268">
            <v>0</v>
          </cell>
          <cell r="F1268">
            <v>295875000</v>
          </cell>
        </row>
        <row r="1269">
          <cell r="A1269">
            <v>5508050405</v>
          </cell>
          <cell r="B1269" t="str">
            <v>Educacion y Promocion Ambiental</v>
          </cell>
          <cell r="C1269">
            <v>100000000</v>
          </cell>
          <cell r="D1269">
            <v>125875000</v>
          </cell>
          <cell r="E1269">
            <v>0</v>
          </cell>
          <cell r="F1269">
            <v>225875000</v>
          </cell>
        </row>
        <row r="1270">
          <cell r="A1270">
            <v>5508050406</v>
          </cell>
          <cell r="B1270" t="str">
            <v>Divulgacion y socializacion de actividades</v>
          </cell>
          <cell r="C1270">
            <v>70000000</v>
          </cell>
          <cell r="D1270">
            <v>0</v>
          </cell>
          <cell r="E1270">
            <v>0</v>
          </cell>
          <cell r="F1270">
            <v>70000000</v>
          </cell>
        </row>
        <row r="1271">
          <cell r="A1271">
            <v>550809</v>
          </cell>
          <cell r="B1271" t="str">
            <v>MANEJO Y ADMINISTRACION DE INFORMACION</v>
          </cell>
          <cell r="C1271">
            <v>0</v>
          </cell>
          <cell r="D1271">
            <v>0</v>
          </cell>
          <cell r="E1271">
            <v>0</v>
          </cell>
          <cell r="F1271">
            <v>0</v>
          </cell>
        </row>
        <row r="1272">
          <cell r="A1272">
            <v>55080901</v>
          </cell>
          <cell r="B1272" t="str">
            <v>FORTALECIMIENTO INSTITUCIONAL</v>
          </cell>
          <cell r="C1272">
            <v>0</v>
          </cell>
          <cell r="D1272">
            <v>0</v>
          </cell>
          <cell r="E1272">
            <v>0</v>
          </cell>
          <cell r="F1272">
            <v>0</v>
          </cell>
        </row>
        <row r="1273">
          <cell r="A1273">
            <v>5508090101</v>
          </cell>
          <cell r="B1273" t="str">
            <v>Materiales y Suministros</v>
          </cell>
          <cell r="C1273">
            <v>0</v>
          </cell>
          <cell r="D1273">
            <v>0</v>
          </cell>
          <cell r="E1273">
            <v>0</v>
          </cell>
          <cell r="F1273">
            <v>0</v>
          </cell>
        </row>
        <row r="1274">
          <cell r="A1274">
            <v>5508090104</v>
          </cell>
          <cell r="B1274" t="str">
            <v>Servicios</v>
          </cell>
          <cell r="C1274">
            <v>0</v>
          </cell>
          <cell r="D1274">
            <v>0</v>
          </cell>
          <cell r="E1274">
            <v>0</v>
          </cell>
          <cell r="F1274">
            <v>0</v>
          </cell>
        </row>
        <row r="1275">
          <cell r="A1275">
            <v>5508090107</v>
          </cell>
          <cell r="B1275" t="str">
            <v>Honorarios</v>
          </cell>
          <cell r="C1275">
            <v>0</v>
          </cell>
          <cell r="D1275">
            <v>0</v>
          </cell>
          <cell r="E1275">
            <v>0</v>
          </cell>
          <cell r="F1275">
            <v>0</v>
          </cell>
        </row>
        <row r="1276">
          <cell r="A1276">
            <v>5508090110</v>
          </cell>
          <cell r="B1276" t="str">
            <v>Convenios</v>
          </cell>
          <cell r="C1276">
            <v>0</v>
          </cell>
          <cell r="D1276">
            <v>0</v>
          </cell>
          <cell r="E1276">
            <v>0</v>
          </cell>
          <cell r="F1276">
            <v>0</v>
          </cell>
        </row>
        <row r="1277">
          <cell r="A1277">
            <v>5508090190</v>
          </cell>
          <cell r="B1277" t="str">
            <v>Iva manejo admon informacion</v>
          </cell>
          <cell r="C1277">
            <v>0</v>
          </cell>
          <cell r="D1277">
            <v>0</v>
          </cell>
          <cell r="E1277">
            <v>0</v>
          </cell>
          <cell r="F1277">
            <v>0</v>
          </cell>
        </row>
        <row r="1278">
          <cell r="A1278">
            <v>57</v>
          </cell>
          <cell r="B1278" t="str">
            <v>OPERACIONES INTERINSTITUCIONALES</v>
          </cell>
          <cell r="C1278">
            <v>1428423</v>
          </cell>
          <cell r="D1278">
            <v>0</v>
          </cell>
          <cell r="E1278">
            <v>0</v>
          </cell>
          <cell r="F1278">
            <v>1428423</v>
          </cell>
        </row>
        <row r="1279">
          <cell r="A1279">
            <v>5720</v>
          </cell>
          <cell r="B1279" t="str">
            <v>OPERACIONES DE ENLACE</v>
          </cell>
          <cell r="C1279">
            <v>1428423</v>
          </cell>
          <cell r="D1279">
            <v>0</v>
          </cell>
          <cell r="E1279">
            <v>0</v>
          </cell>
          <cell r="F1279">
            <v>1428423</v>
          </cell>
        </row>
        <row r="1280">
          <cell r="A1280">
            <v>572080</v>
          </cell>
          <cell r="B1280" t="str">
            <v>RECAUDOS</v>
          </cell>
          <cell r="C1280">
            <v>1428423</v>
          </cell>
          <cell r="D1280">
            <v>0</v>
          </cell>
          <cell r="E1280">
            <v>0</v>
          </cell>
          <cell r="F1280">
            <v>1428423</v>
          </cell>
        </row>
        <row r="1281">
          <cell r="A1281">
            <v>57208001</v>
          </cell>
          <cell r="B1281" t="str">
            <v>Recaudos</v>
          </cell>
          <cell r="C1281">
            <v>1428423</v>
          </cell>
          <cell r="D1281">
            <v>0</v>
          </cell>
          <cell r="E1281">
            <v>0</v>
          </cell>
          <cell r="F1281">
            <v>1428423</v>
          </cell>
        </row>
        <row r="1282">
          <cell r="A1282">
            <v>5720800101</v>
          </cell>
          <cell r="B1282" t="str">
            <v>Recaudos</v>
          </cell>
          <cell r="C1282">
            <v>1428423</v>
          </cell>
          <cell r="D1282">
            <v>0</v>
          </cell>
          <cell r="E1282">
            <v>0</v>
          </cell>
          <cell r="F1282">
            <v>1428423</v>
          </cell>
        </row>
        <row r="1283">
          <cell r="A1283">
            <v>5722</v>
          </cell>
          <cell r="B1283" t="str">
            <v>OPERACIONES SIN FLUJO DE EFECTIVO</v>
          </cell>
          <cell r="C1283">
            <v>0</v>
          </cell>
          <cell r="D1283">
            <v>0</v>
          </cell>
          <cell r="E1283">
            <v>0</v>
          </cell>
          <cell r="F1283">
            <v>0</v>
          </cell>
        </row>
        <row r="1284">
          <cell r="A1284">
            <v>572290</v>
          </cell>
          <cell r="B1284" t="str">
            <v>OTRAS OPERACIONES SIN FLUJO DE EFECTIVO</v>
          </cell>
          <cell r="C1284">
            <v>0</v>
          </cell>
          <cell r="D1284">
            <v>0</v>
          </cell>
          <cell r="E1284">
            <v>0</v>
          </cell>
          <cell r="F1284">
            <v>0</v>
          </cell>
        </row>
        <row r="1285">
          <cell r="A1285">
            <v>57229001</v>
          </cell>
          <cell r="B1285" t="str">
            <v>Otras operaciones sin flujo de efectivo</v>
          </cell>
          <cell r="C1285">
            <v>0</v>
          </cell>
          <cell r="D1285">
            <v>0</v>
          </cell>
          <cell r="E1285">
            <v>0</v>
          </cell>
          <cell r="F1285">
            <v>0</v>
          </cell>
        </row>
        <row r="1286">
          <cell r="A1286">
            <v>5722900101</v>
          </cell>
          <cell r="B1286" t="str">
            <v>SGR Caño Hondo</v>
          </cell>
          <cell r="C1286">
            <v>0</v>
          </cell>
          <cell r="D1286">
            <v>0</v>
          </cell>
          <cell r="E1286">
            <v>0</v>
          </cell>
          <cell r="F1286">
            <v>0</v>
          </cell>
        </row>
        <row r="1287">
          <cell r="A1287">
            <v>5722900102</v>
          </cell>
          <cell r="B1287" t="str">
            <v>SGR Martinica</v>
          </cell>
          <cell r="C1287">
            <v>0</v>
          </cell>
          <cell r="D1287">
            <v>0</v>
          </cell>
          <cell r="E1287">
            <v>0</v>
          </cell>
          <cell r="F1287">
            <v>0</v>
          </cell>
        </row>
        <row r="1288">
          <cell r="A1288">
            <v>5722900103</v>
          </cell>
          <cell r="B1288" t="str">
            <v>SGR Tributarios</v>
          </cell>
          <cell r="C1288">
            <v>0</v>
          </cell>
          <cell r="D1288">
            <v>0</v>
          </cell>
          <cell r="E1288">
            <v>0</v>
          </cell>
          <cell r="F1288">
            <v>0</v>
          </cell>
        </row>
        <row r="1289">
          <cell r="A1289">
            <v>58</v>
          </cell>
          <cell r="B1289" t="str">
            <v>OTROS GASTOS</v>
          </cell>
          <cell r="C1289">
            <v>52717504.649999999</v>
          </cell>
          <cell r="D1289">
            <v>7750764.8499999996</v>
          </cell>
          <cell r="E1289">
            <v>0</v>
          </cell>
          <cell r="F1289">
            <v>60468269.5</v>
          </cell>
        </row>
        <row r="1290">
          <cell r="A1290">
            <v>5802</v>
          </cell>
          <cell r="B1290" t="str">
            <v>COMISIONES</v>
          </cell>
          <cell r="C1290">
            <v>40892730.450000003</v>
          </cell>
          <cell r="D1290">
            <v>6507554.0300000003</v>
          </cell>
          <cell r="E1290">
            <v>0</v>
          </cell>
          <cell r="F1290">
            <v>47400284.479999997</v>
          </cell>
        </row>
        <row r="1291">
          <cell r="A1291">
            <v>580237</v>
          </cell>
          <cell r="B1291" t="str">
            <v>COMISIONES SOBRE RECURSOS ENTREGADO EN ADMINISTRACION</v>
          </cell>
          <cell r="C1291">
            <v>48617</v>
          </cell>
          <cell r="D1291">
            <v>3723205.03</v>
          </cell>
          <cell r="E1291">
            <v>0</v>
          </cell>
          <cell r="F1291">
            <v>3771822.03</v>
          </cell>
        </row>
        <row r="1292">
          <cell r="A1292">
            <v>58023701</v>
          </cell>
          <cell r="B1292" t="str">
            <v>COMISIONES SOBRE RECURSOS ENTREGADOS EN ADMINISTRACION</v>
          </cell>
          <cell r="C1292">
            <v>48617</v>
          </cell>
          <cell r="D1292">
            <v>3723205.03</v>
          </cell>
          <cell r="E1292">
            <v>0</v>
          </cell>
          <cell r="F1292">
            <v>3771822.03</v>
          </cell>
        </row>
        <row r="1293">
          <cell r="A1293">
            <v>5802370101</v>
          </cell>
          <cell r="B1293" t="str">
            <v>COMISION SOBRE RECUR.ENTREGADO EN ADMON</v>
          </cell>
          <cell r="C1293">
            <v>48617</v>
          </cell>
          <cell r="D1293">
            <v>3723205.03</v>
          </cell>
          <cell r="E1293">
            <v>0</v>
          </cell>
          <cell r="F1293">
            <v>3771822.03</v>
          </cell>
        </row>
        <row r="1294">
          <cell r="A1294">
            <v>580237010101</v>
          </cell>
          <cell r="B1294" t="str">
            <v>COMISION SOBRE RECUR.ENTRAGADO EN ADMON</v>
          </cell>
          <cell r="C1294">
            <v>44000</v>
          </cell>
          <cell r="D1294">
            <v>3720868.03</v>
          </cell>
          <cell r="E1294">
            <v>0</v>
          </cell>
          <cell r="F1294">
            <v>3764868.03</v>
          </cell>
        </row>
        <row r="1295">
          <cell r="A1295">
            <v>580237010102</v>
          </cell>
          <cell r="B1295" t="str">
            <v>IVA-COMISION SOBRE RECUR.ENTREGADO EN ADMON</v>
          </cell>
          <cell r="C1295">
            <v>4617</v>
          </cell>
          <cell r="D1295">
            <v>2337</v>
          </cell>
          <cell r="E1295">
            <v>0</v>
          </cell>
          <cell r="F1295">
            <v>6954</v>
          </cell>
        </row>
        <row r="1296">
          <cell r="A1296">
            <v>580240</v>
          </cell>
          <cell r="B1296" t="str">
            <v>COMISIONES SERVICIOS FINANCIEROS</v>
          </cell>
          <cell r="C1296">
            <v>40844113.450000003</v>
          </cell>
          <cell r="D1296">
            <v>2784349</v>
          </cell>
          <cell r="E1296">
            <v>0</v>
          </cell>
          <cell r="F1296">
            <v>43628462.450000003</v>
          </cell>
        </row>
        <row r="1297">
          <cell r="A1297">
            <v>58024001</v>
          </cell>
          <cell r="B1297" t="str">
            <v>COMISIONES Y OTROS GASTOS BANCARIOS</v>
          </cell>
          <cell r="C1297">
            <v>40844113.450000003</v>
          </cell>
          <cell r="D1297">
            <v>2784349</v>
          </cell>
          <cell r="E1297">
            <v>0</v>
          </cell>
          <cell r="F1297">
            <v>43628462.450000003</v>
          </cell>
        </row>
        <row r="1298">
          <cell r="A1298">
            <v>5802400101</v>
          </cell>
          <cell r="B1298" t="str">
            <v>Comisiones y Otros Gastos Bancarios</v>
          </cell>
          <cell r="C1298">
            <v>19522800.52</v>
          </cell>
          <cell r="D1298">
            <v>2784349</v>
          </cell>
          <cell r="E1298">
            <v>0</v>
          </cell>
          <cell r="F1298">
            <v>22307149.52</v>
          </cell>
        </row>
        <row r="1299">
          <cell r="A1299">
            <v>580240010101</v>
          </cell>
          <cell r="B1299" t="str">
            <v>Comisiones y Otros Gastos Bancarios</v>
          </cell>
          <cell r="C1299">
            <v>16421928</v>
          </cell>
          <cell r="D1299">
            <v>2356654</v>
          </cell>
          <cell r="E1299">
            <v>0</v>
          </cell>
          <cell r="F1299">
            <v>18778582</v>
          </cell>
        </row>
        <row r="1300">
          <cell r="A1300">
            <v>580240010102</v>
          </cell>
          <cell r="B1300" t="str">
            <v>IVA POR COMISIONES Y OTROS GASTOS BANCARIOS</v>
          </cell>
          <cell r="C1300">
            <v>2927353.2</v>
          </cell>
          <cell r="D1300">
            <v>403881</v>
          </cell>
          <cell r="E1300">
            <v>0</v>
          </cell>
          <cell r="F1300">
            <v>3331234.2</v>
          </cell>
        </row>
        <row r="1301">
          <cell r="A1301">
            <v>580240010103</v>
          </cell>
          <cell r="B1301" t="str">
            <v>Retefuente en comisiones bancarias</v>
          </cell>
          <cell r="C1301">
            <v>173519.32</v>
          </cell>
          <cell r="D1301">
            <v>23814</v>
          </cell>
          <cell r="E1301">
            <v>0</v>
          </cell>
          <cell r="F1301">
            <v>197333.32</v>
          </cell>
        </row>
        <row r="1302">
          <cell r="A1302">
            <v>5802400102</v>
          </cell>
          <cell r="B1302" t="str">
            <v>Comisiones Bancarias-Encargo Fiduciario</v>
          </cell>
          <cell r="C1302">
            <v>21321312.93</v>
          </cell>
          <cell r="D1302">
            <v>0</v>
          </cell>
          <cell r="E1302">
            <v>0</v>
          </cell>
          <cell r="F1302">
            <v>21321312.93</v>
          </cell>
        </row>
        <row r="1303">
          <cell r="A1303">
            <v>580240010201</v>
          </cell>
          <cell r="B1303" t="str">
            <v>Comisiones Bancarias-Encargo Fiduciario</v>
          </cell>
          <cell r="C1303">
            <v>21291577.93</v>
          </cell>
          <cell r="D1303">
            <v>0</v>
          </cell>
          <cell r="E1303">
            <v>0</v>
          </cell>
          <cell r="F1303">
            <v>21291577.93</v>
          </cell>
        </row>
        <row r="1304">
          <cell r="A1304">
            <v>580240010202</v>
          </cell>
          <cell r="B1304" t="str">
            <v>Iva- Comisiones Bancarias-Encargo Fiduciario</v>
          </cell>
          <cell r="C1304">
            <v>29735</v>
          </cell>
          <cell r="D1304">
            <v>0</v>
          </cell>
          <cell r="E1304">
            <v>0</v>
          </cell>
          <cell r="F1304">
            <v>29735</v>
          </cell>
        </row>
        <row r="1305">
          <cell r="A1305">
            <v>5804</v>
          </cell>
          <cell r="B1305" t="str">
            <v>FINANCIEROS</v>
          </cell>
          <cell r="C1305">
            <v>360.27</v>
          </cell>
          <cell r="D1305">
            <v>0</v>
          </cell>
          <cell r="E1305">
            <v>0</v>
          </cell>
          <cell r="F1305">
            <v>360.27</v>
          </cell>
        </row>
        <row r="1306">
          <cell r="A1306">
            <v>580423</v>
          </cell>
          <cell r="B1306" t="str">
            <v>PERDIDA POR BAJA EN CUENTAS POR COBRAR</v>
          </cell>
          <cell r="C1306">
            <v>360.27</v>
          </cell>
          <cell r="D1306">
            <v>0</v>
          </cell>
          <cell r="E1306">
            <v>0</v>
          </cell>
          <cell r="F1306">
            <v>360.27</v>
          </cell>
        </row>
        <row r="1307">
          <cell r="A1307">
            <v>58042301</v>
          </cell>
          <cell r="B1307" t="str">
            <v>PERDIDA POR BAJA EN CUENTAS POR COBRAR</v>
          </cell>
          <cell r="C1307">
            <v>360.27</v>
          </cell>
          <cell r="D1307">
            <v>0</v>
          </cell>
          <cell r="E1307">
            <v>0</v>
          </cell>
          <cell r="F1307">
            <v>360.27</v>
          </cell>
        </row>
        <row r="1308">
          <cell r="A1308">
            <v>5804230102</v>
          </cell>
          <cell r="B1308" t="str">
            <v xml:space="preserve"> Tasa Retributiva</v>
          </cell>
          <cell r="C1308">
            <v>0</v>
          </cell>
          <cell r="D1308">
            <v>0</v>
          </cell>
          <cell r="E1308">
            <v>0</v>
          </cell>
          <cell r="F1308">
            <v>0</v>
          </cell>
        </row>
        <row r="1309">
          <cell r="A1309">
            <v>5804230103</v>
          </cell>
          <cell r="B1309" t="str">
            <v xml:space="preserve"> Seguimiento e instrumentos de control</v>
          </cell>
          <cell r="C1309">
            <v>0</v>
          </cell>
          <cell r="D1309">
            <v>0</v>
          </cell>
          <cell r="E1309">
            <v>0</v>
          </cell>
          <cell r="F1309">
            <v>0</v>
          </cell>
        </row>
        <row r="1310">
          <cell r="A1310">
            <v>5804230104</v>
          </cell>
          <cell r="B1310" t="str">
            <v>Tasa por Uso de Agua</v>
          </cell>
          <cell r="C1310">
            <v>360.27</v>
          </cell>
          <cell r="D1310">
            <v>0</v>
          </cell>
          <cell r="E1310">
            <v>0</v>
          </cell>
          <cell r="F1310">
            <v>360.27</v>
          </cell>
        </row>
        <row r="1311">
          <cell r="A1311">
            <v>580490</v>
          </cell>
          <cell r="B1311" t="str">
            <v>Otros Gastos Financieros</v>
          </cell>
          <cell r="C1311">
            <v>0</v>
          </cell>
          <cell r="D1311">
            <v>0</v>
          </cell>
          <cell r="E1311">
            <v>0</v>
          </cell>
          <cell r="F1311">
            <v>0</v>
          </cell>
        </row>
        <row r="1312">
          <cell r="A1312">
            <v>58049001</v>
          </cell>
          <cell r="B1312" t="str">
            <v>Otros Gastos Financieros</v>
          </cell>
          <cell r="C1312">
            <v>0</v>
          </cell>
          <cell r="D1312">
            <v>0</v>
          </cell>
          <cell r="E1312">
            <v>0</v>
          </cell>
          <cell r="F1312">
            <v>0</v>
          </cell>
        </row>
        <row r="1313">
          <cell r="A1313">
            <v>5804900101</v>
          </cell>
          <cell r="B1313" t="str">
            <v>Intereses Por Sobregiros Bancarios</v>
          </cell>
          <cell r="C1313">
            <v>0</v>
          </cell>
          <cell r="D1313">
            <v>0</v>
          </cell>
          <cell r="E1313">
            <v>0</v>
          </cell>
          <cell r="F1313">
            <v>0</v>
          </cell>
        </row>
        <row r="1314">
          <cell r="A1314">
            <v>5890</v>
          </cell>
          <cell r="B1314" t="str">
            <v>GASTOS DIVERSOS</v>
          </cell>
          <cell r="C1314">
            <v>11824413.93</v>
          </cell>
          <cell r="D1314">
            <v>1243210.82</v>
          </cell>
          <cell r="E1314">
            <v>0</v>
          </cell>
          <cell r="F1314">
            <v>13067624.75</v>
          </cell>
        </row>
        <row r="1315">
          <cell r="A1315">
            <v>589012</v>
          </cell>
          <cell r="B1315" t="str">
            <v>SENTENCIAS</v>
          </cell>
          <cell r="C1315">
            <v>11762007</v>
          </cell>
          <cell r="D1315">
            <v>1238106</v>
          </cell>
          <cell r="E1315">
            <v>0</v>
          </cell>
          <cell r="F1315">
            <v>13000113</v>
          </cell>
        </row>
        <row r="1316">
          <cell r="A1316">
            <v>58901201</v>
          </cell>
          <cell r="B1316" t="str">
            <v>SENTENCIAS</v>
          </cell>
          <cell r="C1316">
            <v>11762007</v>
          </cell>
          <cell r="D1316">
            <v>1238106</v>
          </cell>
          <cell r="E1316">
            <v>0</v>
          </cell>
          <cell r="F1316">
            <v>13000113</v>
          </cell>
        </row>
        <row r="1317">
          <cell r="A1317">
            <v>5890120101</v>
          </cell>
          <cell r="B1317" t="str">
            <v>Sentencias</v>
          </cell>
          <cell r="C1317">
            <v>11762007</v>
          </cell>
          <cell r="D1317">
            <v>1238106</v>
          </cell>
          <cell r="E1317">
            <v>0</v>
          </cell>
          <cell r="F1317">
            <v>13000113</v>
          </cell>
        </row>
        <row r="1318">
          <cell r="A1318">
            <v>589016</v>
          </cell>
          <cell r="B1318" t="str">
            <v>AJUSTES O MERMAS SIN RESPONSABILIDA</v>
          </cell>
          <cell r="C1318">
            <v>0</v>
          </cell>
          <cell r="D1318">
            <v>0</v>
          </cell>
          <cell r="E1318">
            <v>0</v>
          </cell>
          <cell r="F1318">
            <v>0</v>
          </cell>
        </row>
        <row r="1319">
          <cell r="A1319">
            <v>58901601</v>
          </cell>
          <cell r="B1319" t="str">
            <v>AJUSTES O MERMAS SIN RESPONSABILIDA</v>
          </cell>
          <cell r="C1319">
            <v>0</v>
          </cell>
          <cell r="D1319">
            <v>0</v>
          </cell>
          <cell r="E1319">
            <v>0</v>
          </cell>
          <cell r="F1319">
            <v>0</v>
          </cell>
        </row>
        <row r="1320">
          <cell r="A1320">
            <v>5890160105</v>
          </cell>
          <cell r="B1320" t="str">
            <v>Faltantes en pagos facturacion</v>
          </cell>
          <cell r="C1320">
            <v>0</v>
          </cell>
          <cell r="D1320">
            <v>0</v>
          </cell>
          <cell r="E1320">
            <v>0</v>
          </cell>
          <cell r="F1320">
            <v>0</v>
          </cell>
        </row>
        <row r="1321">
          <cell r="A1321">
            <v>5890160106</v>
          </cell>
          <cell r="B1321" t="str">
            <v>Otros faltantes sin responsabilidad</v>
          </cell>
          <cell r="C1321">
            <v>0</v>
          </cell>
          <cell r="D1321">
            <v>0</v>
          </cell>
          <cell r="E1321">
            <v>0</v>
          </cell>
          <cell r="F1321">
            <v>0</v>
          </cell>
        </row>
        <row r="1322">
          <cell r="A1322">
            <v>589019</v>
          </cell>
          <cell r="B1322" t="str">
            <v>PERDIDA POR BAJA EN CUENTAS DE ACTIVOS NO FINANCIEROS</v>
          </cell>
          <cell r="C1322">
            <v>0</v>
          </cell>
          <cell r="D1322">
            <v>0</v>
          </cell>
          <cell r="E1322">
            <v>0</v>
          </cell>
          <cell r="F1322">
            <v>0</v>
          </cell>
        </row>
        <row r="1323">
          <cell r="A1323">
            <v>58901901</v>
          </cell>
          <cell r="B1323" t="str">
            <v>PERDIDA POR BAJA EN CUENTAS DE ACTIVOS NO FINANCIEROS</v>
          </cell>
          <cell r="C1323">
            <v>0</v>
          </cell>
          <cell r="D1323">
            <v>0</v>
          </cell>
          <cell r="E1323">
            <v>0</v>
          </cell>
          <cell r="F1323">
            <v>0</v>
          </cell>
        </row>
        <row r="1324">
          <cell r="A1324">
            <v>5890190101</v>
          </cell>
          <cell r="B1324" t="str">
            <v>MUEBLES Y ENSERES DE OFICINA</v>
          </cell>
          <cell r="C1324">
            <v>0</v>
          </cell>
          <cell r="D1324">
            <v>0</v>
          </cell>
          <cell r="E1324">
            <v>0</v>
          </cell>
          <cell r="F1324">
            <v>0</v>
          </cell>
        </row>
        <row r="1325">
          <cell r="A1325">
            <v>5890190102</v>
          </cell>
          <cell r="B1325" t="str">
            <v>EQUIPOS Y MAQUINAS PARA OFICINA</v>
          </cell>
          <cell r="C1325">
            <v>0</v>
          </cell>
          <cell r="D1325">
            <v>0</v>
          </cell>
          <cell r="E1325">
            <v>0</v>
          </cell>
          <cell r="F1325">
            <v>0</v>
          </cell>
        </row>
        <row r="1326">
          <cell r="A1326">
            <v>5890190103</v>
          </cell>
          <cell r="B1326" t="str">
            <v>EQUIPOS DE COMUNICACION</v>
          </cell>
          <cell r="C1326">
            <v>0</v>
          </cell>
          <cell r="D1326">
            <v>0</v>
          </cell>
          <cell r="E1326">
            <v>0</v>
          </cell>
          <cell r="F1326">
            <v>0</v>
          </cell>
        </row>
        <row r="1327">
          <cell r="A1327">
            <v>5890190104</v>
          </cell>
          <cell r="B1327" t="str">
            <v>EQUIPOS DE COMPUTACION</v>
          </cell>
          <cell r="C1327">
            <v>0</v>
          </cell>
          <cell r="D1327">
            <v>0</v>
          </cell>
          <cell r="E1327">
            <v>0</v>
          </cell>
          <cell r="F1327">
            <v>0</v>
          </cell>
        </row>
        <row r="1328">
          <cell r="A1328">
            <v>589025</v>
          </cell>
          <cell r="B1328" t="str">
            <v>MULTAS Y SANCIONES</v>
          </cell>
          <cell r="C1328">
            <v>0</v>
          </cell>
          <cell r="D1328">
            <v>0</v>
          </cell>
          <cell r="E1328">
            <v>0</v>
          </cell>
          <cell r="F1328">
            <v>0</v>
          </cell>
        </row>
        <row r="1329">
          <cell r="A1329">
            <v>58902501</v>
          </cell>
          <cell r="B1329" t="str">
            <v>MULTAS Y SANCIONES</v>
          </cell>
          <cell r="C1329">
            <v>0</v>
          </cell>
          <cell r="D1329">
            <v>0</v>
          </cell>
          <cell r="E1329">
            <v>0</v>
          </cell>
          <cell r="F1329">
            <v>0</v>
          </cell>
        </row>
        <row r="1330">
          <cell r="A1330">
            <v>5890250101</v>
          </cell>
          <cell r="B1330" t="str">
            <v>Multas y Sanciones</v>
          </cell>
          <cell r="C1330">
            <v>0</v>
          </cell>
          <cell r="D1330">
            <v>0</v>
          </cell>
          <cell r="E1330">
            <v>0</v>
          </cell>
          <cell r="F1330">
            <v>0</v>
          </cell>
        </row>
        <row r="1331">
          <cell r="A1331">
            <v>589090</v>
          </cell>
          <cell r="B1331" t="str">
            <v>OTROS GASTOS DIVERSOS</v>
          </cell>
          <cell r="C1331">
            <v>62406.93</v>
          </cell>
          <cell r="D1331">
            <v>5104.82</v>
          </cell>
          <cell r="E1331">
            <v>0</v>
          </cell>
          <cell r="F1331">
            <v>67511.75</v>
          </cell>
        </row>
        <row r="1332">
          <cell r="A1332">
            <v>58909090</v>
          </cell>
          <cell r="B1332" t="str">
            <v>OTROS GASTOS</v>
          </cell>
          <cell r="C1332">
            <v>62406.93</v>
          </cell>
          <cell r="D1332">
            <v>5104.82</v>
          </cell>
          <cell r="E1332">
            <v>0</v>
          </cell>
          <cell r="F1332">
            <v>67511.75</v>
          </cell>
        </row>
        <row r="1333">
          <cell r="A1333">
            <v>5890909002</v>
          </cell>
          <cell r="B1333" t="str">
            <v>AJUSTES AL PESO</v>
          </cell>
          <cell r="C1333">
            <v>62406.93</v>
          </cell>
          <cell r="D1333">
            <v>5104.82</v>
          </cell>
          <cell r="E1333">
            <v>0</v>
          </cell>
          <cell r="F1333">
            <v>67511.75</v>
          </cell>
        </row>
        <row r="1334">
          <cell r="A1334">
            <v>589090900201</v>
          </cell>
          <cell r="B1334" t="str">
            <v>Ajuste al peso</v>
          </cell>
          <cell r="C1334">
            <v>62406.93</v>
          </cell>
          <cell r="D1334">
            <v>5104.82</v>
          </cell>
          <cell r="E1334">
            <v>0</v>
          </cell>
          <cell r="F1334">
            <v>67511.75</v>
          </cell>
        </row>
        <row r="1335">
          <cell r="A1335">
            <v>8</v>
          </cell>
          <cell r="B1335" t="str">
            <v>CUENTAS DE ORDEN DEUDORAS</v>
          </cell>
          <cell r="C1335">
            <v>0</v>
          </cell>
          <cell r="D1335">
            <v>2125382592.8699999</v>
          </cell>
          <cell r="E1335">
            <v>2125382592.8699999</v>
          </cell>
          <cell r="F1335">
            <v>0</v>
          </cell>
        </row>
        <row r="1336">
          <cell r="A1336">
            <v>81</v>
          </cell>
          <cell r="B1336" t="str">
            <v>ACTIVOS CONTINGENTES</v>
          </cell>
          <cell r="C1336">
            <v>3055095985.04</v>
          </cell>
          <cell r="D1336">
            <v>86302856.329999998</v>
          </cell>
          <cell r="E1336">
            <v>811797</v>
          </cell>
          <cell r="F1336">
            <v>3140587044.3699999</v>
          </cell>
        </row>
        <row r="1337">
          <cell r="A1337">
            <v>8120</v>
          </cell>
          <cell r="B1337" t="str">
            <v>LITIGIOS Y MECANISMOS ALTERNATIVOS DE SOLUCIÓN DE CONFLICTOS</v>
          </cell>
          <cell r="C1337">
            <v>415423077.48000002</v>
          </cell>
          <cell r="D1337">
            <v>86302856.329999998</v>
          </cell>
          <cell r="E1337">
            <v>0</v>
          </cell>
          <cell r="F1337">
            <v>501725933.81</v>
          </cell>
        </row>
        <row r="1338">
          <cell r="A1338">
            <v>812090</v>
          </cell>
          <cell r="B1338" t="str">
            <v>OTROS LITIGIOS Y MECANISMOS ALTERNATIVOS DE SOLUCIÓN DE CONFLICTOS</v>
          </cell>
          <cell r="C1338">
            <v>415423077.48000002</v>
          </cell>
          <cell r="D1338">
            <v>86302856.329999998</v>
          </cell>
          <cell r="E1338">
            <v>0</v>
          </cell>
          <cell r="F1338">
            <v>501725933.81</v>
          </cell>
        </row>
        <row r="1339">
          <cell r="A1339">
            <v>81209001</v>
          </cell>
          <cell r="B1339" t="str">
            <v>TITULOS JUDICIALES</v>
          </cell>
          <cell r="C1339">
            <v>415423077.48000002</v>
          </cell>
          <cell r="D1339">
            <v>86302856.329999998</v>
          </cell>
          <cell r="E1339">
            <v>0</v>
          </cell>
          <cell r="F1339">
            <v>501725933.81</v>
          </cell>
        </row>
        <row r="1340">
          <cell r="A1340">
            <v>8120900101</v>
          </cell>
          <cell r="B1340" t="str">
            <v>Títulos Judiciales</v>
          </cell>
          <cell r="C1340">
            <v>415423077.48000002</v>
          </cell>
          <cell r="D1340">
            <v>86302856.329999998</v>
          </cell>
          <cell r="E1340">
            <v>0</v>
          </cell>
          <cell r="F1340">
            <v>501725933.81</v>
          </cell>
        </row>
        <row r="1341">
          <cell r="A1341">
            <v>8190</v>
          </cell>
          <cell r="B1341" t="str">
            <v>OTROS ACTIVOS CONTINGENTES</v>
          </cell>
          <cell r="C1341">
            <v>2639672907.5599999</v>
          </cell>
          <cell r="D1341">
            <v>0</v>
          </cell>
          <cell r="E1341">
            <v>811797</v>
          </cell>
          <cell r="F1341">
            <v>2638861110.5599999</v>
          </cell>
        </row>
        <row r="1342">
          <cell r="A1342">
            <v>819003</v>
          </cell>
          <cell r="B1342" t="str">
            <v>INTERESES DE MORA</v>
          </cell>
          <cell r="C1342">
            <v>2614905724</v>
          </cell>
          <cell r="D1342">
            <v>0</v>
          </cell>
          <cell r="E1342">
            <v>811797</v>
          </cell>
          <cell r="F1342">
            <v>2614093927</v>
          </cell>
        </row>
        <row r="1343">
          <cell r="A1343">
            <v>81900301</v>
          </cell>
          <cell r="B1343" t="str">
            <v>Intereses de Mora</v>
          </cell>
          <cell r="C1343">
            <v>2614905724</v>
          </cell>
          <cell r="D1343">
            <v>0</v>
          </cell>
          <cell r="E1343">
            <v>811797</v>
          </cell>
          <cell r="F1343">
            <v>2614093927</v>
          </cell>
        </row>
        <row r="1344">
          <cell r="A1344">
            <v>8190030101</v>
          </cell>
          <cell r="B1344" t="str">
            <v>Tasa por Uso de Agua</v>
          </cell>
          <cell r="C1344">
            <v>589175441</v>
          </cell>
          <cell r="D1344">
            <v>0</v>
          </cell>
          <cell r="E1344">
            <v>207559</v>
          </cell>
          <cell r="F1344">
            <v>588967882</v>
          </cell>
        </row>
        <row r="1345">
          <cell r="A1345">
            <v>8190030102</v>
          </cell>
          <cell r="B1345" t="str">
            <v>Tasa Retributiva</v>
          </cell>
          <cell r="C1345">
            <v>1890008436</v>
          </cell>
          <cell r="D1345">
            <v>0</v>
          </cell>
          <cell r="E1345">
            <v>169136</v>
          </cell>
          <cell r="F1345">
            <v>1889839300</v>
          </cell>
        </row>
        <row r="1346">
          <cell r="A1346">
            <v>8190030103</v>
          </cell>
          <cell r="B1346" t="str">
            <v>Seguimiento</v>
          </cell>
          <cell r="C1346">
            <v>89424943</v>
          </cell>
          <cell r="D1346">
            <v>0</v>
          </cell>
          <cell r="E1346">
            <v>435102</v>
          </cell>
          <cell r="F1346">
            <v>88989841</v>
          </cell>
        </row>
        <row r="1347">
          <cell r="A1347">
            <v>8190030104</v>
          </cell>
          <cell r="B1347" t="str">
            <v>Multas</v>
          </cell>
          <cell r="C1347">
            <v>42162298</v>
          </cell>
          <cell r="D1347">
            <v>0</v>
          </cell>
          <cell r="E1347">
            <v>0</v>
          </cell>
          <cell r="F1347">
            <v>42162298</v>
          </cell>
        </row>
        <row r="1348">
          <cell r="A1348">
            <v>8190030105</v>
          </cell>
          <cell r="B1348" t="str">
            <v>Otros Ingresos</v>
          </cell>
          <cell r="C1348">
            <v>4134606</v>
          </cell>
          <cell r="D1348">
            <v>0</v>
          </cell>
          <cell r="E1348">
            <v>0</v>
          </cell>
          <cell r="F1348">
            <v>4134606</v>
          </cell>
        </row>
        <row r="1349">
          <cell r="A1349">
            <v>819090</v>
          </cell>
          <cell r="B1349" t="str">
            <v>Otros Activos Contingentes</v>
          </cell>
          <cell r="C1349">
            <v>24767183.559999999</v>
          </cell>
          <cell r="D1349">
            <v>0</v>
          </cell>
          <cell r="E1349">
            <v>0</v>
          </cell>
          <cell r="F1349">
            <v>24767183.559999999</v>
          </cell>
        </row>
        <row r="1350">
          <cell r="A1350">
            <v>81909001</v>
          </cell>
          <cell r="B1350" t="str">
            <v>Ingresos no Tributarios</v>
          </cell>
          <cell r="C1350">
            <v>24767183.559999999</v>
          </cell>
          <cell r="D1350">
            <v>0</v>
          </cell>
          <cell r="E1350">
            <v>0</v>
          </cell>
          <cell r="F1350">
            <v>24767183.559999999</v>
          </cell>
        </row>
        <row r="1351">
          <cell r="A1351">
            <v>8190900101</v>
          </cell>
          <cell r="B1351" t="str">
            <v>Tasa por Uso de Agua</v>
          </cell>
          <cell r="C1351">
            <v>18546134.350000001</v>
          </cell>
          <cell r="D1351">
            <v>0</v>
          </cell>
          <cell r="E1351">
            <v>0</v>
          </cell>
          <cell r="F1351">
            <v>18546134.350000001</v>
          </cell>
        </row>
        <row r="1352">
          <cell r="A1352">
            <v>8190900102</v>
          </cell>
          <cell r="B1352" t="str">
            <v>Tasa Retributiva</v>
          </cell>
          <cell r="C1352">
            <v>6221049.21</v>
          </cell>
          <cell r="D1352">
            <v>0</v>
          </cell>
          <cell r="E1352">
            <v>0</v>
          </cell>
          <cell r="F1352">
            <v>6221049.21</v>
          </cell>
        </row>
        <row r="1353">
          <cell r="A1353">
            <v>83</v>
          </cell>
          <cell r="B1353" t="str">
            <v>DEUDORAS DE CONTROL</v>
          </cell>
          <cell r="C1353">
            <v>39088185739.309998</v>
          </cell>
          <cell r="D1353">
            <v>1938278897.73</v>
          </cell>
          <cell r="E1353">
            <v>99928381.810000002</v>
          </cell>
          <cell r="F1353">
            <v>40926536255.230003</v>
          </cell>
        </row>
        <row r="1354">
          <cell r="A1354">
            <v>8315</v>
          </cell>
          <cell r="B1354" t="str">
            <v>BIENES Y DERECHOS RETIRADOS</v>
          </cell>
          <cell r="C1354">
            <v>808016993.59000003</v>
          </cell>
          <cell r="D1354">
            <v>0</v>
          </cell>
          <cell r="E1354">
            <v>0</v>
          </cell>
          <cell r="F1354">
            <v>808016993.59000003</v>
          </cell>
        </row>
        <row r="1355">
          <cell r="A1355">
            <v>831510</v>
          </cell>
          <cell r="B1355" t="str">
            <v>PROPIEDADES, PLANTA Y EQUIPO</v>
          </cell>
          <cell r="C1355">
            <v>56126090.799999997</v>
          </cell>
          <cell r="D1355">
            <v>0</v>
          </cell>
          <cell r="E1355">
            <v>0</v>
          </cell>
          <cell r="F1355">
            <v>56126090.799999997</v>
          </cell>
        </row>
        <row r="1356">
          <cell r="A1356">
            <v>83151001</v>
          </cell>
          <cell r="B1356" t="str">
            <v>PROPIEDADES, PLANTA Y EQUIPO</v>
          </cell>
          <cell r="C1356">
            <v>56126090.799999997</v>
          </cell>
          <cell r="D1356">
            <v>0</v>
          </cell>
          <cell r="E1356">
            <v>0</v>
          </cell>
          <cell r="F1356">
            <v>56126090.799999997</v>
          </cell>
        </row>
        <row r="1357">
          <cell r="A1357">
            <v>8315100101</v>
          </cell>
          <cell r="B1357" t="str">
            <v>Maquinaria y Equipo</v>
          </cell>
          <cell r="C1357">
            <v>6860941.7999999998</v>
          </cell>
          <cell r="D1357">
            <v>0</v>
          </cell>
          <cell r="E1357">
            <v>0</v>
          </cell>
          <cell r="F1357">
            <v>6860941.7999999998</v>
          </cell>
        </row>
        <row r="1358">
          <cell r="A1358">
            <v>8315100102</v>
          </cell>
          <cell r="B1358" t="str">
            <v>Equipo Medico y Cientifico</v>
          </cell>
          <cell r="C1358">
            <v>13857032</v>
          </cell>
          <cell r="D1358">
            <v>0</v>
          </cell>
          <cell r="E1358">
            <v>0</v>
          </cell>
          <cell r="F1358">
            <v>13857032</v>
          </cell>
        </row>
        <row r="1359">
          <cell r="A1359">
            <v>8315100103</v>
          </cell>
          <cell r="B1359" t="str">
            <v>Muebles, Enseres y Equipo de Oficina</v>
          </cell>
          <cell r="C1359">
            <v>19547573</v>
          </cell>
          <cell r="D1359">
            <v>0</v>
          </cell>
          <cell r="E1359">
            <v>0</v>
          </cell>
          <cell r="F1359">
            <v>19547573</v>
          </cell>
        </row>
        <row r="1360">
          <cell r="A1360">
            <v>8315100104</v>
          </cell>
          <cell r="B1360" t="str">
            <v>Equipo de Comunicación</v>
          </cell>
          <cell r="C1360">
            <v>6011770</v>
          </cell>
          <cell r="D1360">
            <v>0</v>
          </cell>
          <cell r="E1360">
            <v>0</v>
          </cell>
          <cell r="F1360">
            <v>6011770</v>
          </cell>
        </row>
        <row r="1361">
          <cell r="A1361">
            <v>8315100105</v>
          </cell>
          <cell r="B1361" t="str">
            <v>Equipo de Computacion</v>
          </cell>
          <cell r="C1361">
            <v>9848774</v>
          </cell>
          <cell r="D1361">
            <v>0</v>
          </cell>
          <cell r="E1361">
            <v>0</v>
          </cell>
          <cell r="F1361">
            <v>9848774</v>
          </cell>
        </row>
        <row r="1362">
          <cell r="A1362">
            <v>8315100106</v>
          </cell>
          <cell r="B1362" t="str">
            <v>Equipo de Transporte, Traccion y Elevacion</v>
          </cell>
          <cell r="C1362">
            <v>0</v>
          </cell>
          <cell r="D1362">
            <v>0</v>
          </cell>
          <cell r="E1362">
            <v>0</v>
          </cell>
          <cell r="F1362">
            <v>0</v>
          </cell>
        </row>
        <row r="1363">
          <cell r="A1363">
            <v>831535</v>
          </cell>
          <cell r="B1363" t="str">
            <v>CUENTAS POR COBRAR</v>
          </cell>
          <cell r="C1363">
            <v>751890902.78999996</v>
          </cell>
          <cell r="D1363">
            <v>0</v>
          </cell>
          <cell r="E1363">
            <v>0</v>
          </cell>
          <cell r="F1363">
            <v>751890902.78999996</v>
          </cell>
        </row>
        <row r="1364">
          <cell r="A1364">
            <v>83153501</v>
          </cell>
          <cell r="B1364" t="str">
            <v>INGRESOS NO TRIBUTARIOS</v>
          </cell>
          <cell r="C1364">
            <v>751890902.78999996</v>
          </cell>
          <cell r="D1364">
            <v>0</v>
          </cell>
          <cell r="E1364">
            <v>0</v>
          </cell>
          <cell r="F1364">
            <v>751890902.78999996</v>
          </cell>
        </row>
        <row r="1365">
          <cell r="A1365">
            <v>8315350102</v>
          </cell>
          <cell r="B1365" t="str">
            <v>MULTAS</v>
          </cell>
          <cell r="C1365">
            <v>751890902.78999996</v>
          </cell>
          <cell r="D1365">
            <v>0</v>
          </cell>
          <cell r="E1365">
            <v>0</v>
          </cell>
          <cell r="F1365">
            <v>751890902.78999996</v>
          </cell>
        </row>
        <row r="1366">
          <cell r="A1366">
            <v>8347</v>
          </cell>
          <cell r="B1366" t="str">
            <v>BIENES ENTREGADOS A TERCEROS</v>
          </cell>
          <cell r="C1366">
            <v>0</v>
          </cell>
          <cell r="D1366">
            <v>0</v>
          </cell>
          <cell r="E1366">
            <v>0</v>
          </cell>
          <cell r="F1366">
            <v>0</v>
          </cell>
        </row>
        <row r="1367">
          <cell r="A1367">
            <v>834704</v>
          </cell>
          <cell r="B1367" t="str">
            <v>PROPIEDAD PLANTA Y EQUIPO</v>
          </cell>
          <cell r="C1367">
            <v>0</v>
          </cell>
          <cell r="D1367">
            <v>0</v>
          </cell>
          <cell r="E1367">
            <v>0</v>
          </cell>
          <cell r="F1367">
            <v>0</v>
          </cell>
        </row>
        <row r="1368">
          <cell r="A1368">
            <v>83470401</v>
          </cell>
          <cell r="B1368" t="str">
            <v>PROPIEDAD PLANTA Y EQUIPO</v>
          </cell>
          <cell r="C1368">
            <v>0</v>
          </cell>
          <cell r="D1368">
            <v>0</v>
          </cell>
          <cell r="E1368">
            <v>0</v>
          </cell>
          <cell r="F1368">
            <v>0</v>
          </cell>
        </row>
        <row r="1369">
          <cell r="A1369">
            <v>8347040104</v>
          </cell>
          <cell r="B1369" t="str">
            <v>Equipo de Comunicacion</v>
          </cell>
          <cell r="C1369">
            <v>0</v>
          </cell>
          <cell r="D1369">
            <v>0</v>
          </cell>
          <cell r="E1369">
            <v>0</v>
          </cell>
          <cell r="F1369">
            <v>0</v>
          </cell>
        </row>
        <row r="1370">
          <cell r="A1370">
            <v>8347040105</v>
          </cell>
          <cell r="B1370" t="str">
            <v>Equipo de Comunicacion</v>
          </cell>
          <cell r="C1370">
            <v>0</v>
          </cell>
          <cell r="D1370">
            <v>0</v>
          </cell>
          <cell r="E1370">
            <v>0</v>
          </cell>
          <cell r="F1370">
            <v>0</v>
          </cell>
        </row>
        <row r="1371">
          <cell r="A1371">
            <v>83470405</v>
          </cell>
          <cell r="B1371" t="str">
            <v>MAQUINARIA Y EQUIPO</v>
          </cell>
          <cell r="C1371">
            <v>0</v>
          </cell>
          <cell r="D1371">
            <v>0</v>
          </cell>
          <cell r="E1371">
            <v>0</v>
          </cell>
          <cell r="F1371">
            <v>0</v>
          </cell>
        </row>
        <row r="1372">
          <cell r="A1372">
            <v>8347040501</v>
          </cell>
          <cell r="B1372" t="str">
            <v>Equipo de Construccion</v>
          </cell>
          <cell r="C1372">
            <v>0</v>
          </cell>
          <cell r="D1372">
            <v>0</v>
          </cell>
          <cell r="E1372">
            <v>0</v>
          </cell>
          <cell r="F1372">
            <v>0</v>
          </cell>
        </row>
        <row r="1373">
          <cell r="A1373">
            <v>8347040511</v>
          </cell>
          <cell r="B1373" t="str">
            <v>Herramientas y Accesorios</v>
          </cell>
          <cell r="C1373">
            <v>0</v>
          </cell>
          <cell r="D1373">
            <v>0</v>
          </cell>
          <cell r="E1373">
            <v>0</v>
          </cell>
          <cell r="F1373">
            <v>0</v>
          </cell>
        </row>
        <row r="1374">
          <cell r="A1374">
            <v>83470406</v>
          </cell>
          <cell r="B1374" t="str">
            <v>EQUIPO MEDICO CIENTIFICO</v>
          </cell>
          <cell r="C1374">
            <v>0</v>
          </cell>
          <cell r="D1374">
            <v>0</v>
          </cell>
          <cell r="E1374">
            <v>0</v>
          </cell>
          <cell r="F1374">
            <v>0</v>
          </cell>
        </row>
        <row r="1375">
          <cell r="A1375">
            <v>8347040601</v>
          </cell>
          <cell r="B1375" t="str">
            <v>Equipo de Investigacion</v>
          </cell>
          <cell r="C1375">
            <v>0</v>
          </cell>
          <cell r="D1375">
            <v>0</v>
          </cell>
          <cell r="E1375">
            <v>0</v>
          </cell>
          <cell r="F1375">
            <v>0</v>
          </cell>
        </row>
        <row r="1376">
          <cell r="A1376">
            <v>83470407</v>
          </cell>
          <cell r="B1376" t="str">
            <v>EQUIPOS DE COMUNICACION Y COMPUTACION</v>
          </cell>
          <cell r="C1376">
            <v>0</v>
          </cell>
          <cell r="D1376">
            <v>0</v>
          </cell>
          <cell r="E1376">
            <v>0</v>
          </cell>
          <cell r="F1376">
            <v>0</v>
          </cell>
        </row>
        <row r="1377">
          <cell r="A1377">
            <v>8347040701</v>
          </cell>
          <cell r="B1377" t="str">
            <v>Equipos de Comunicacion</v>
          </cell>
          <cell r="C1377">
            <v>0</v>
          </cell>
          <cell r="D1377">
            <v>0</v>
          </cell>
          <cell r="E1377">
            <v>0</v>
          </cell>
          <cell r="F1377">
            <v>0</v>
          </cell>
        </row>
        <row r="1378">
          <cell r="A1378">
            <v>8347040702</v>
          </cell>
          <cell r="B1378" t="str">
            <v>Equipos de Computacion</v>
          </cell>
          <cell r="C1378">
            <v>0</v>
          </cell>
          <cell r="D1378">
            <v>0</v>
          </cell>
          <cell r="E1378">
            <v>0</v>
          </cell>
          <cell r="F1378">
            <v>0</v>
          </cell>
        </row>
        <row r="1379">
          <cell r="A1379">
            <v>8355</v>
          </cell>
          <cell r="B1379" t="str">
            <v>EJECUCION DE PROYECTOS DE INVERSION</v>
          </cell>
          <cell r="C1379">
            <v>38280168745.720001</v>
          </cell>
          <cell r="D1379">
            <v>1938278897.73</v>
          </cell>
          <cell r="E1379">
            <v>99928381.810000002</v>
          </cell>
          <cell r="F1379">
            <v>40118519261.639999</v>
          </cell>
        </row>
        <row r="1380">
          <cell r="A1380">
            <v>835511</v>
          </cell>
          <cell r="B1380" t="str">
            <v>GASTOS</v>
          </cell>
          <cell r="C1380">
            <v>38280168745.720001</v>
          </cell>
          <cell r="D1380">
            <v>1938278897.73</v>
          </cell>
          <cell r="E1380">
            <v>99928381.810000002</v>
          </cell>
          <cell r="F1380">
            <v>40118519261.639999</v>
          </cell>
        </row>
        <row r="1381">
          <cell r="A1381">
            <v>83551101</v>
          </cell>
          <cell r="B1381" t="str">
            <v>SISTEMA GENERAL DE REGALIAS</v>
          </cell>
          <cell r="C1381">
            <v>38280168745.720001</v>
          </cell>
          <cell r="D1381">
            <v>1938278897.73</v>
          </cell>
          <cell r="E1381">
            <v>99928381.810000002</v>
          </cell>
          <cell r="F1381">
            <v>40118519261.639999</v>
          </cell>
        </row>
        <row r="1382">
          <cell r="A1382">
            <v>8355110102</v>
          </cell>
          <cell r="B1382" t="str">
            <v>Caño Hondo AIR</v>
          </cell>
          <cell r="C1382">
            <v>17564054612.48</v>
          </cell>
          <cell r="D1382">
            <v>297777451.32999998</v>
          </cell>
          <cell r="E1382">
            <v>8031919.7599999998</v>
          </cell>
          <cell r="F1382">
            <v>17853800144.049999</v>
          </cell>
        </row>
        <row r="1383">
          <cell r="A1383">
            <v>8355110103</v>
          </cell>
          <cell r="B1383" t="str">
            <v>Caño Martinica AIR</v>
          </cell>
          <cell r="C1383">
            <v>11759317908.59</v>
          </cell>
          <cell r="D1383">
            <v>266634031.65000001</v>
          </cell>
          <cell r="E1383">
            <v>23679751.629999999</v>
          </cell>
          <cell r="F1383">
            <v>12002272188.610001</v>
          </cell>
        </row>
        <row r="1384">
          <cell r="A1384">
            <v>8355110104</v>
          </cell>
          <cell r="B1384" t="str">
            <v>Caño Tributarios AIR</v>
          </cell>
          <cell r="C1384">
            <v>8956796224.6499996</v>
          </cell>
          <cell r="D1384">
            <v>1373867414.75</v>
          </cell>
          <cell r="E1384">
            <v>68216710.420000002</v>
          </cell>
          <cell r="F1384">
            <v>10262446928.98</v>
          </cell>
        </row>
        <row r="1385">
          <cell r="A1385">
            <v>8361</v>
          </cell>
          <cell r="B1385" t="str">
            <v>RESPONSABILIDADES EN PROCESO</v>
          </cell>
          <cell r="C1385">
            <v>0</v>
          </cell>
          <cell r="D1385">
            <v>0</v>
          </cell>
          <cell r="E1385">
            <v>0</v>
          </cell>
          <cell r="F1385">
            <v>0</v>
          </cell>
        </row>
        <row r="1386">
          <cell r="A1386">
            <v>836101</v>
          </cell>
          <cell r="B1386" t="str">
            <v>INTERNAS</v>
          </cell>
          <cell r="C1386">
            <v>0</v>
          </cell>
          <cell r="D1386">
            <v>0</v>
          </cell>
          <cell r="E1386">
            <v>0</v>
          </cell>
          <cell r="F1386">
            <v>0</v>
          </cell>
        </row>
        <row r="1387">
          <cell r="A1387">
            <v>83610101</v>
          </cell>
          <cell r="B1387" t="str">
            <v>INTERNAS</v>
          </cell>
          <cell r="C1387">
            <v>0</v>
          </cell>
          <cell r="D1387">
            <v>0</v>
          </cell>
          <cell r="E1387">
            <v>0</v>
          </cell>
          <cell r="F1387">
            <v>0</v>
          </cell>
        </row>
        <row r="1388">
          <cell r="A1388">
            <v>8361010101</v>
          </cell>
          <cell r="B1388" t="str">
            <v>Responsabilidad en proceso internas</v>
          </cell>
          <cell r="C1388">
            <v>0</v>
          </cell>
          <cell r="D1388">
            <v>0</v>
          </cell>
          <cell r="E1388">
            <v>0</v>
          </cell>
          <cell r="F1388">
            <v>0</v>
          </cell>
        </row>
        <row r="1389">
          <cell r="A1389">
            <v>89</v>
          </cell>
          <cell r="B1389" t="str">
            <v>DEUDORAS POR CONTRA (CR)</v>
          </cell>
          <cell r="C1389">
            <v>-42143281724.349998</v>
          </cell>
          <cell r="D1389">
            <v>100800838.81</v>
          </cell>
          <cell r="E1389">
            <v>2024642414.0599999</v>
          </cell>
          <cell r="F1389">
            <v>-44067123299.599998</v>
          </cell>
        </row>
        <row r="1390">
          <cell r="A1390">
            <v>8905</v>
          </cell>
          <cell r="B1390" t="str">
            <v>ACTIVOS CONTINGENTES POR EL CONTRA (CR)</v>
          </cell>
          <cell r="C1390">
            <v>-3055095985.04</v>
          </cell>
          <cell r="D1390">
            <v>872457</v>
          </cell>
          <cell r="E1390">
            <v>86363516.329999998</v>
          </cell>
          <cell r="F1390">
            <v>-3140587044.3699999</v>
          </cell>
        </row>
        <row r="1391">
          <cell r="A1391">
            <v>890590</v>
          </cell>
          <cell r="B1391" t="str">
            <v>Otros Activos Contingentes por Contra</v>
          </cell>
          <cell r="C1391">
            <v>-3055095985.04</v>
          </cell>
          <cell r="D1391">
            <v>872457</v>
          </cell>
          <cell r="E1391">
            <v>86363516.329999998</v>
          </cell>
          <cell r="F1391">
            <v>-3140587044.3699999</v>
          </cell>
        </row>
        <row r="1392">
          <cell r="A1392">
            <v>89059001</v>
          </cell>
          <cell r="B1392" t="str">
            <v>INTERESES DE MORA</v>
          </cell>
          <cell r="C1392">
            <v>-2614905724</v>
          </cell>
          <cell r="D1392">
            <v>872457</v>
          </cell>
          <cell r="E1392">
            <v>60660</v>
          </cell>
          <cell r="F1392">
            <v>-2614093927</v>
          </cell>
        </row>
        <row r="1393">
          <cell r="A1393">
            <v>8905900101</v>
          </cell>
          <cell r="B1393" t="str">
            <v>Tasa por Uso de Agua</v>
          </cell>
          <cell r="C1393">
            <v>-589175441</v>
          </cell>
          <cell r="D1393">
            <v>207559</v>
          </cell>
          <cell r="E1393">
            <v>0</v>
          </cell>
          <cell r="F1393">
            <v>-588967882</v>
          </cell>
        </row>
        <row r="1394">
          <cell r="A1394">
            <v>8905900102</v>
          </cell>
          <cell r="B1394" t="str">
            <v>TasaRetributiva</v>
          </cell>
          <cell r="C1394">
            <v>-1889937150</v>
          </cell>
          <cell r="D1394">
            <v>158510</v>
          </cell>
          <cell r="E1394">
            <v>60660</v>
          </cell>
          <cell r="F1394">
            <v>-1889839300</v>
          </cell>
        </row>
        <row r="1395">
          <cell r="A1395">
            <v>8905900103</v>
          </cell>
          <cell r="B1395" t="str">
            <v>Seguimiento</v>
          </cell>
          <cell r="C1395">
            <v>-89496229</v>
          </cell>
          <cell r="D1395">
            <v>506388</v>
          </cell>
          <cell r="E1395">
            <v>0</v>
          </cell>
          <cell r="F1395">
            <v>-88989841</v>
          </cell>
        </row>
        <row r="1396">
          <cell r="A1396">
            <v>8905900104</v>
          </cell>
          <cell r="B1396" t="str">
            <v>Multas</v>
          </cell>
          <cell r="C1396">
            <v>-42162298</v>
          </cell>
          <cell r="D1396">
            <v>0</v>
          </cell>
          <cell r="E1396">
            <v>0</v>
          </cell>
          <cell r="F1396">
            <v>-42162298</v>
          </cell>
        </row>
        <row r="1397">
          <cell r="A1397">
            <v>8905900105</v>
          </cell>
          <cell r="B1397" t="str">
            <v>Otros Ingresos</v>
          </cell>
          <cell r="C1397">
            <v>-4134606</v>
          </cell>
          <cell r="D1397">
            <v>0</v>
          </cell>
          <cell r="E1397">
            <v>0</v>
          </cell>
          <cell r="F1397">
            <v>-4134606</v>
          </cell>
        </row>
        <row r="1398">
          <cell r="A1398">
            <v>89059002</v>
          </cell>
          <cell r="B1398" t="str">
            <v>INGRESOS NO TRIBUTARIOS</v>
          </cell>
          <cell r="C1398">
            <v>-24767183.559999999</v>
          </cell>
          <cell r="D1398">
            <v>0</v>
          </cell>
          <cell r="E1398">
            <v>0</v>
          </cell>
          <cell r="F1398">
            <v>-24767183.559999999</v>
          </cell>
        </row>
        <row r="1399">
          <cell r="A1399">
            <v>8905900201</v>
          </cell>
          <cell r="B1399" t="str">
            <v>Tasa por Uso de Agua</v>
          </cell>
          <cell r="C1399">
            <v>-18546134.350000001</v>
          </cell>
          <cell r="D1399">
            <v>0</v>
          </cell>
          <cell r="E1399">
            <v>0</v>
          </cell>
          <cell r="F1399">
            <v>-18546134.350000001</v>
          </cell>
        </row>
        <row r="1400">
          <cell r="A1400">
            <v>8905900202</v>
          </cell>
          <cell r="B1400" t="str">
            <v>Tasa Retributiva</v>
          </cell>
          <cell r="C1400">
            <v>-6221049.21</v>
          </cell>
          <cell r="D1400">
            <v>0</v>
          </cell>
          <cell r="E1400">
            <v>0</v>
          </cell>
          <cell r="F1400">
            <v>-6221049.21</v>
          </cell>
        </row>
        <row r="1401">
          <cell r="A1401">
            <v>89059003</v>
          </cell>
          <cell r="B1401" t="str">
            <v>TITULOS JUDICIALES</v>
          </cell>
          <cell r="C1401">
            <v>-415423077.48000002</v>
          </cell>
          <cell r="D1401">
            <v>0</v>
          </cell>
          <cell r="E1401">
            <v>86302856.329999998</v>
          </cell>
          <cell r="F1401">
            <v>-501725933.81</v>
          </cell>
        </row>
        <row r="1402">
          <cell r="A1402">
            <v>8905900301</v>
          </cell>
          <cell r="B1402" t="str">
            <v>Títulos Judiciales</v>
          </cell>
          <cell r="C1402">
            <v>-415423077.48000002</v>
          </cell>
          <cell r="D1402">
            <v>0</v>
          </cell>
          <cell r="E1402">
            <v>86302856.329999998</v>
          </cell>
          <cell r="F1402">
            <v>-501725933.81</v>
          </cell>
        </row>
        <row r="1403">
          <cell r="A1403">
            <v>8915</v>
          </cell>
          <cell r="B1403" t="str">
            <v>DEUDORAS DE CONTROL POR CONTRA (CR)</v>
          </cell>
          <cell r="C1403">
            <v>-39088185739.309998</v>
          </cell>
          <cell r="D1403">
            <v>99928381.810000002</v>
          </cell>
          <cell r="E1403">
            <v>1938278897.73</v>
          </cell>
          <cell r="F1403">
            <v>-40926536255.230003</v>
          </cell>
        </row>
        <row r="1404">
          <cell r="A1404">
            <v>891506</v>
          </cell>
          <cell r="B1404" t="str">
            <v>BIENES Y DERECHOS RETIRADOS</v>
          </cell>
          <cell r="C1404">
            <v>-808016993.59000003</v>
          </cell>
          <cell r="D1404">
            <v>0</v>
          </cell>
          <cell r="E1404">
            <v>0</v>
          </cell>
          <cell r="F1404">
            <v>-808016993.59000003</v>
          </cell>
        </row>
        <row r="1405">
          <cell r="A1405">
            <v>89150601</v>
          </cell>
          <cell r="B1405" t="str">
            <v>PROPIEDAD,PLANTA Y EQUIPO</v>
          </cell>
          <cell r="C1405">
            <v>-56126090.799999997</v>
          </cell>
          <cell r="D1405">
            <v>0</v>
          </cell>
          <cell r="E1405">
            <v>0</v>
          </cell>
          <cell r="F1405">
            <v>-56126090.799999997</v>
          </cell>
        </row>
        <row r="1406">
          <cell r="A1406">
            <v>8915060101</v>
          </cell>
          <cell r="B1406" t="str">
            <v>Propiedad, Planta y Equipo</v>
          </cell>
          <cell r="C1406">
            <v>-56126090.799999997</v>
          </cell>
          <cell r="D1406">
            <v>0</v>
          </cell>
          <cell r="E1406">
            <v>0</v>
          </cell>
          <cell r="F1406">
            <v>-56126090.799999997</v>
          </cell>
        </row>
        <row r="1407">
          <cell r="A1407">
            <v>89150605</v>
          </cell>
          <cell r="B1407" t="str">
            <v>CUENTAS POR COBRAR</v>
          </cell>
          <cell r="C1407">
            <v>-751890902.78999996</v>
          </cell>
          <cell r="D1407">
            <v>0</v>
          </cell>
          <cell r="E1407">
            <v>0</v>
          </cell>
          <cell r="F1407">
            <v>-751890902.78999996</v>
          </cell>
        </row>
        <row r="1408">
          <cell r="A1408">
            <v>8915060502</v>
          </cell>
          <cell r="B1408" t="str">
            <v>Multas</v>
          </cell>
          <cell r="C1408">
            <v>-751890902.78999996</v>
          </cell>
          <cell r="D1408">
            <v>0</v>
          </cell>
          <cell r="E1408">
            <v>0</v>
          </cell>
          <cell r="F1408">
            <v>-751890902.78999996</v>
          </cell>
        </row>
        <row r="1409">
          <cell r="A1409">
            <v>891516</v>
          </cell>
          <cell r="B1409" t="str">
            <v>EJECUCION DE PROYECTOS DE INVERSION</v>
          </cell>
          <cell r="C1409">
            <v>-38280168745.720001</v>
          </cell>
          <cell r="D1409">
            <v>99928381.810000002</v>
          </cell>
          <cell r="E1409">
            <v>1938278897.73</v>
          </cell>
          <cell r="F1409">
            <v>-40118519261.639999</v>
          </cell>
        </row>
        <row r="1410">
          <cell r="A1410">
            <v>89151601</v>
          </cell>
          <cell r="B1410" t="str">
            <v>SISTEMA GENERAL DE REGALIAS</v>
          </cell>
          <cell r="C1410">
            <v>-38280168745.720001</v>
          </cell>
          <cell r="D1410">
            <v>99928381.810000002</v>
          </cell>
          <cell r="E1410">
            <v>1938278897.73</v>
          </cell>
          <cell r="F1410">
            <v>-40118519261.639999</v>
          </cell>
        </row>
        <row r="1411">
          <cell r="A1411">
            <v>8915160101</v>
          </cell>
          <cell r="B1411" t="str">
            <v>Gastos SGR</v>
          </cell>
          <cell r="C1411">
            <v>-38280168745.720001</v>
          </cell>
          <cell r="D1411">
            <v>99928381.810000002</v>
          </cell>
          <cell r="E1411">
            <v>1938278897.73</v>
          </cell>
          <cell r="F1411">
            <v>-40118519261.639999</v>
          </cell>
        </row>
        <row r="1412">
          <cell r="A1412">
            <v>891518</v>
          </cell>
          <cell r="B1412" t="str">
            <v>BIENES ENTREGADOS A TERCEROS</v>
          </cell>
          <cell r="C1412">
            <v>0</v>
          </cell>
          <cell r="D1412">
            <v>0</v>
          </cell>
          <cell r="E1412">
            <v>0</v>
          </cell>
          <cell r="F1412">
            <v>0</v>
          </cell>
        </row>
        <row r="1413">
          <cell r="A1413">
            <v>89151801</v>
          </cell>
          <cell r="B1413" t="str">
            <v>BIENES ENTREGADOS A TERCEROS</v>
          </cell>
          <cell r="C1413">
            <v>0</v>
          </cell>
          <cell r="D1413">
            <v>0</v>
          </cell>
          <cell r="E1413">
            <v>0</v>
          </cell>
          <cell r="F1413">
            <v>0</v>
          </cell>
        </row>
        <row r="1414">
          <cell r="A1414">
            <v>8915180101</v>
          </cell>
          <cell r="B1414" t="str">
            <v>Bienes entregados a terceros</v>
          </cell>
          <cell r="C1414">
            <v>0</v>
          </cell>
          <cell r="D1414">
            <v>0</v>
          </cell>
          <cell r="E1414">
            <v>0</v>
          </cell>
          <cell r="F1414">
            <v>0</v>
          </cell>
        </row>
        <row r="1415">
          <cell r="A1415">
            <v>8915180104</v>
          </cell>
          <cell r="B1415" t="str">
            <v>Equipos de Comunicacion</v>
          </cell>
          <cell r="C1415">
            <v>0</v>
          </cell>
          <cell r="D1415">
            <v>0</v>
          </cell>
          <cell r="E1415">
            <v>0</v>
          </cell>
          <cell r="F1415">
            <v>0</v>
          </cell>
        </row>
        <row r="1416">
          <cell r="A1416">
            <v>8915180105</v>
          </cell>
          <cell r="B1416" t="str">
            <v>Equipos de Computacion</v>
          </cell>
          <cell r="C1416">
            <v>0</v>
          </cell>
          <cell r="D1416">
            <v>0</v>
          </cell>
          <cell r="E1416">
            <v>0</v>
          </cell>
          <cell r="F1416">
            <v>0</v>
          </cell>
        </row>
        <row r="1417">
          <cell r="A1417">
            <v>891521</v>
          </cell>
          <cell r="B1417" t="str">
            <v>RESPONSABILIDADES EN PROCESO</v>
          </cell>
          <cell r="C1417">
            <v>0</v>
          </cell>
          <cell r="D1417">
            <v>0</v>
          </cell>
          <cell r="E1417">
            <v>0</v>
          </cell>
          <cell r="F1417">
            <v>0</v>
          </cell>
        </row>
        <row r="1418">
          <cell r="A1418">
            <v>89152101</v>
          </cell>
          <cell r="B1418" t="str">
            <v>INTERNAS</v>
          </cell>
          <cell r="C1418">
            <v>0</v>
          </cell>
          <cell r="D1418">
            <v>0</v>
          </cell>
          <cell r="E1418">
            <v>0</v>
          </cell>
          <cell r="F1418">
            <v>0</v>
          </cell>
        </row>
        <row r="1419">
          <cell r="A1419">
            <v>8915210101</v>
          </cell>
          <cell r="B1419" t="str">
            <v>Internas</v>
          </cell>
          <cell r="C1419">
            <v>0</v>
          </cell>
          <cell r="D1419">
            <v>0</v>
          </cell>
          <cell r="E1419">
            <v>0</v>
          </cell>
          <cell r="F1419">
            <v>0</v>
          </cell>
        </row>
        <row r="1420">
          <cell r="A1420">
            <v>9</v>
          </cell>
          <cell r="B1420" t="str">
            <v>CUENTAS DE ORDEN ACREEDORAS</v>
          </cell>
          <cell r="C1420">
            <v>0</v>
          </cell>
          <cell r="D1420">
            <v>0</v>
          </cell>
          <cell r="E1420">
            <v>0</v>
          </cell>
          <cell r="F1420">
            <v>0</v>
          </cell>
        </row>
        <row r="1421">
          <cell r="A1421">
            <v>91</v>
          </cell>
          <cell r="B1421" t="str">
            <v>PASIVOS CONTINGENTES</v>
          </cell>
          <cell r="C1421">
            <v>-333066268854</v>
          </cell>
          <cell r="D1421">
            <v>0</v>
          </cell>
          <cell r="E1421">
            <v>0</v>
          </cell>
          <cell r="F1421">
            <v>-333066268854</v>
          </cell>
        </row>
        <row r="1422">
          <cell r="A1422">
            <v>9120</v>
          </cell>
          <cell r="B1422" t="str">
            <v>LITIGIOS Y MECANISMOS ALTERNATIVOS DE SOLUCION DE CONFLICTOS</v>
          </cell>
          <cell r="C1422">
            <v>-333066268854</v>
          </cell>
          <cell r="D1422">
            <v>0</v>
          </cell>
          <cell r="E1422">
            <v>0</v>
          </cell>
          <cell r="F1422">
            <v>-333066268854</v>
          </cell>
        </row>
        <row r="1423">
          <cell r="A1423">
            <v>912004</v>
          </cell>
          <cell r="B1423" t="str">
            <v>Administrativos</v>
          </cell>
          <cell r="C1423">
            <v>-333066268854</v>
          </cell>
          <cell r="D1423">
            <v>0</v>
          </cell>
          <cell r="E1423">
            <v>0</v>
          </cell>
          <cell r="F1423">
            <v>-333066268854</v>
          </cell>
        </row>
        <row r="1424">
          <cell r="A1424">
            <v>91200401</v>
          </cell>
          <cell r="B1424" t="str">
            <v>ADMINISTRATIVAS</v>
          </cell>
          <cell r="C1424">
            <v>-333066268854</v>
          </cell>
          <cell r="D1424">
            <v>0</v>
          </cell>
          <cell r="E1424">
            <v>0</v>
          </cell>
          <cell r="F1424">
            <v>-333066268854</v>
          </cell>
        </row>
        <row r="1425">
          <cell r="A1425">
            <v>9120040101</v>
          </cell>
          <cell r="B1425" t="str">
            <v>Accion de nulidad y  rest. del dere</v>
          </cell>
          <cell r="C1425">
            <v>-3142264105</v>
          </cell>
          <cell r="D1425">
            <v>0</v>
          </cell>
          <cell r="E1425">
            <v>0</v>
          </cell>
          <cell r="F1425">
            <v>-3142264105</v>
          </cell>
        </row>
        <row r="1426">
          <cell r="A1426">
            <v>9120040102</v>
          </cell>
          <cell r="B1426" t="str">
            <v>Accion de reparacion directa</v>
          </cell>
          <cell r="C1426">
            <v>-104580070460</v>
          </cell>
          <cell r="D1426">
            <v>0</v>
          </cell>
          <cell r="E1426">
            <v>0</v>
          </cell>
          <cell r="F1426">
            <v>-104580070460</v>
          </cell>
        </row>
        <row r="1427">
          <cell r="A1427">
            <v>9120040105</v>
          </cell>
          <cell r="B1427" t="str">
            <v>Accion de Grupo</v>
          </cell>
          <cell r="C1427">
            <v>-224176220841</v>
          </cell>
          <cell r="D1427">
            <v>0</v>
          </cell>
          <cell r="E1427">
            <v>0</v>
          </cell>
          <cell r="F1427">
            <v>-224176220841</v>
          </cell>
        </row>
        <row r="1428">
          <cell r="A1428">
            <v>9120040106</v>
          </cell>
          <cell r="B1428" t="str">
            <v>Ejecutivo</v>
          </cell>
          <cell r="C1428">
            <v>-654727000</v>
          </cell>
          <cell r="D1428">
            <v>0</v>
          </cell>
          <cell r="E1428">
            <v>0</v>
          </cell>
          <cell r="F1428">
            <v>-654727000</v>
          </cell>
        </row>
        <row r="1429">
          <cell r="A1429">
            <v>9120040107</v>
          </cell>
          <cell r="B1429" t="str">
            <v>Controversias Contractuales</v>
          </cell>
          <cell r="C1429">
            <v>-512986448</v>
          </cell>
          <cell r="D1429">
            <v>0</v>
          </cell>
          <cell r="E1429">
            <v>0</v>
          </cell>
          <cell r="F1429">
            <v>-512986448</v>
          </cell>
        </row>
        <row r="1430">
          <cell r="A1430">
            <v>93</v>
          </cell>
          <cell r="B1430" t="str">
            <v>ACREEDORAS DE CONTROL</v>
          </cell>
          <cell r="C1430">
            <v>0</v>
          </cell>
          <cell r="D1430">
            <v>0</v>
          </cell>
          <cell r="E1430">
            <v>0</v>
          </cell>
          <cell r="F1430">
            <v>0</v>
          </cell>
        </row>
        <row r="1431">
          <cell r="A1431">
            <v>9301</v>
          </cell>
          <cell r="B1431" t="str">
            <v>BIENES Y DERECHOS RECIBIDOS EN GARANTIA</v>
          </cell>
          <cell r="C1431">
            <v>0</v>
          </cell>
          <cell r="D1431">
            <v>0</v>
          </cell>
          <cell r="E1431">
            <v>0</v>
          </cell>
          <cell r="F1431">
            <v>0</v>
          </cell>
        </row>
        <row r="1432">
          <cell r="A1432">
            <v>930102</v>
          </cell>
          <cell r="B1432" t="str">
            <v>DERECHOS</v>
          </cell>
          <cell r="C1432">
            <v>0</v>
          </cell>
          <cell r="D1432">
            <v>0</v>
          </cell>
          <cell r="E1432">
            <v>0</v>
          </cell>
          <cell r="F1432">
            <v>0</v>
          </cell>
        </row>
        <row r="1433">
          <cell r="A1433">
            <v>93010201</v>
          </cell>
          <cell r="B1433" t="str">
            <v>TITULOS JUDICIALES</v>
          </cell>
          <cell r="C1433">
            <v>0</v>
          </cell>
          <cell r="D1433">
            <v>0</v>
          </cell>
          <cell r="E1433">
            <v>0</v>
          </cell>
          <cell r="F1433">
            <v>0</v>
          </cell>
        </row>
        <row r="1434">
          <cell r="A1434">
            <v>9301020101</v>
          </cell>
          <cell r="B1434" t="str">
            <v>Titulos Judiciales</v>
          </cell>
          <cell r="C1434">
            <v>0</v>
          </cell>
          <cell r="D1434">
            <v>0</v>
          </cell>
          <cell r="E1434">
            <v>0</v>
          </cell>
          <cell r="F1434">
            <v>0</v>
          </cell>
        </row>
        <row r="1435">
          <cell r="A1435">
            <v>9306</v>
          </cell>
          <cell r="B1435" t="str">
            <v>BIENES RECIBIDOS EN CUSTODIA</v>
          </cell>
          <cell r="C1435">
            <v>0</v>
          </cell>
          <cell r="D1435">
            <v>0</v>
          </cell>
          <cell r="E1435">
            <v>0</v>
          </cell>
          <cell r="F1435">
            <v>0</v>
          </cell>
        </row>
        <row r="1436">
          <cell r="A1436">
            <v>930616</v>
          </cell>
          <cell r="B1436" t="str">
            <v>Pagarés, letras de cambio y otros</v>
          </cell>
          <cell r="C1436">
            <v>0</v>
          </cell>
          <cell r="D1436">
            <v>0</v>
          </cell>
          <cell r="E1436">
            <v>0</v>
          </cell>
          <cell r="F1436">
            <v>0</v>
          </cell>
        </row>
        <row r="1437">
          <cell r="A1437">
            <v>93061601</v>
          </cell>
          <cell r="B1437" t="str">
            <v>EQUIPO DE COMUNICACION Y COMPUTACION</v>
          </cell>
          <cell r="C1437">
            <v>0</v>
          </cell>
          <cell r="D1437">
            <v>0</v>
          </cell>
          <cell r="E1437">
            <v>0</v>
          </cell>
          <cell r="F1437">
            <v>0</v>
          </cell>
        </row>
        <row r="1438">
          <cell r="A1438">
            <v>9306160101</v>
          </cell>
          <cell r="B1438" t="str">
            <v>Equipo de Comunicacion y Computacion</v>
          </cell>
          <cell r="C1438">
            <v>0</v>
          </cell>
          <cell r="D1438">
            <v>0</v>
          </cell>
          <cell r="E1438">
            <v>0</v>
          </cell>
          <cell r="F1438">
            <v>0</v>
          </cell>
        </row>
        <row r="1439">
          <cell r="A1439">
            <v>93061602</v>
          </cell>
          <cell r="B1439" t="str">
            <v>EQUIPO DE TRANSPORTE, TRACCION Y ELEVACION</v>
          </cell>
          <cell r="C1439">
            <v>0</v>
          </cell>
          <cell r="D1439">
            <v>0</v>
          </cell>
          <cell r="E1439">
            <v>0</v>
          </cell>
          <cell r="F1439">
            <v>0</v>
          </cell>
        </row>
        <row r="1440">
          <cell r="A1440">
            <v>9306160201</v>
          </cell>
          <cell r="B1440" t="str">
            <v>Equipo de Transporte, Tracción y Elevacion</v>
          </cell>
          <cell r="C1440">
            <v>0</v>
          </cell>
          <cell r="D1440">
            <v>0</v>
          </cell>
          <cell r="E1440">
            <v>0</v>
          </cell>
          <cell r="F1440">
            <v>0</v>
          </cell>
        </row>
        <row r="1441">
          <cell r="A1441">
            <v>930617</v>
          </cell>
          <cell r="B1441" t="str">
            <v>Propiedades, Planta y Equipo</v>
          </cell>
          <cell r="C1441">
            <v>0</v>
          </cell>
          <cell r="D1441">
            <v>0</v>
          </cell>
          <cell r="E1441">
            <v>0</v>
          </cell>
          <cell r="F1441">
            <v>0</v>
          </cell>
        </row>
        <row r="1442">
          <cell r="A1442">
            <v>93061701</v>
          </cell>
          <cell r="B1442" t="str">
            <v>EQUIPO DE COMUNICACION Y COMPUTACION</v>
          </cell>
          <cell r="C1442">
            <v>0</v>
          </cell>
          <cell r="D1442">
            <v>0</v>
          </cell>
          <cell r="E1442">
            <v>0</v>
          </cell>
          <cell r="F1442">
            <v>0</v>
          </cell>
        </row>
        <row r="1443">
          <cell r="A1443">
            <v>9306170101</v>
          </cell>
          <cell r="B1443" t="str">
            <v>Equipo de Comunicacion y Computacion</v>
          </cell>
          <cell r="C1443">
            <v>0</v>
          </cell>
          <cell r="D1443">
            <v>0</v>
          </cell>
          <cell r="E1443">
            <v>0</v>
          </cell>
          <cell r="F1443">
            <v>0</v>
          </cell>
        </row>
        <row r="1444">
          <cell r="A1444">
            <v>93061702</v>
          </cell>
          <cell r="B1444" t="str">
            <v>EQUIPO DE TRANSPORTE, TRACCION Y ELEVACION</v>
          </cell>
          <cell r="C1444">
            <v>0</v>
          </cell>
          <cell r="D1444">
            <v>0</v>
          </cell>
          <cell r="E1444">
            <v>0</v>
          </cell>
          <cell r="F1444">
            <v>0</v>
          </cell>
        </row>
        <row r="1445">
          <cell r="A1445">
            <v>9306170201</v>
          </cell>
          <cell r="B1445" t="str">
            <v>Equipo de Transporte, Tracción y Elevacion</v>
          </cell>
          <cell r="C1445">
            <v>0</v>
          </cell>
          <cell r="D1445">
            <v>0</v>
          </cell>
          <cell r="E1445">
            <v>0</v>
          </cell>
          <cell r="F1445">
            <v>0</v>
          </cell>
        </row>
        <row r="1446">
          <cell r="A1446">
            <v>99</v>
          </cell>
          <cell r="B1446" t="str">
            <v>ACREEDORAS POR CONTRA (DB)</v>
          </cell>
          <cell r="C1446">
            <v>333066268854</v>
          </cell>
          <cell r="D1446">
            <v>0</v>
          </cell>
          <cell r="E1446">
            <v>0</v>
          </cell>
          <cell r="F1446">
            <v>333066268854</v>
          </cell>
        </row>
        <row r="1447">
          <cell r="A1447">
            <v>9905</v>
          </cell>
          <cell r="B1447" t="str">
            <v>PASIVOS CONTINGENTES POR CONTRA (DB)</v>
          </cell>
          <cell r="C1447">
            <v>333066268854</v>
          </cell>
          <cell r="D1447">
            <v>0</v>
          </cell>
          <cell r="E1447">
            <v>0</v>
          </cell>
          <cell r="F1447">
            <v>333066268854</v>
          </cell>
        </row>
        <row r="1448">
          <cell r="A1448">
            <v>990505</v>
          </cell>
          <cell r="B1448" t="str">
            <v>LITIGIOS Y MECANISMOS ALTERNATIVOS DE SOLUCION DE CONFLICTOS</v>
          </cell>
          <cell r="C1448">
            <v>333066268854</v>
          </cell>
          <cell r="D1448">
            <v>0</v>
          </cell>
          <cell r="E1448">
            <v>0</v>
          </cell>
          <cell r="F1448">
            <v>333066268854</v>
          </cell>
        </row>
        <row r="1449">
          <cell r="A1449">
            <v>99050501</v>
          </cell>
          <cell r="B1449" t="str">
            <v>DEMANDAS ADMINISTRATIVAS</v>
          </cell>
          <cell r="C1449">
            <v>333066268854</v>
          </cell>
          <cell r="D1449">
            <v>0</v>
          </cell>
          <cell r="E1449">
            <v>0</v>
          </cell>
          <cell r="F1449">
            <v>333066268854</v>
          </cell>
        </row>
        <row r="1450">
          <cell r="A1450">
            <v>9905050101</v>
          </cell>
          <cell r="B1450" t="str">
            <v>Demandas administrativas</v>
          </cell>
          <cell r="C1450">
            <v>333066268854</v>
          </cell>
          <cell r="D1450">
            <v>0</v>
          </cell>
          <cell r="E1450">
            <v>0</v>
          </cell>
          <cell r="F1450">
            <v>333066268854</v>
          </cell>
        </row>
        <row r="1451">
          <cell r="A1451">
            <v>9915</v>
          </cell>
          <cell r="B1451" t="str">
            <v>ACREEDORAS DE CONTROL POR  CONTRA (DB)</v>
          </cell>
          <cell r="C1451">
            <v>0</v>
          </cell>
          <cell r="D1451">
            <v>0</v>
          </cell>
          <cell r="E1451">
            <v>0</v>
          </cell>
          <cell r="F1451">
            <v>0</v>
          </cell>
        </row>
        <row r="1452">
          <cell r="A1452">
            <v>991502</v>
          </cell>
          <cell r="B1452" t="str">
            <v>BIENES RECIBIDOS EN CUSTODIA</v>
          </cell>
          <cell r="C1452">
            <v>0</v>
          </cell>
          <cell r="D1452">
            <v>0</v>
          </cell>
          <cell r="E1452">
            <v>0</v>
          </cell>
          <cell r="F1452">
            <v>0</v>
          </cell>
        </row>
        <row r="1453">
          <cell r="A1453">
            <v>99150201</v>
          </cell>
          <cell r="B1453" t="str">
            <v>BIENES RECIBIDOS DE TERCEROS</v>
          </cell>
          <cell r="C1453">
            <v>0</v>
          </cell>
          <cell r="D1453">
            <v>0</v>
          </cell>
          <cell r="E1453">
            <v>0</v>
          </cell>
          <cell r="F1453">
            <v>0</v>
          </cell>
        </row>
        <row r="1454">
          <cell r="A1454">
            <v>9915020101</v>
          </cell>
          <cell r="B1454" t="str">
            <v>Equipo de comunicacion-computacion/</v>
          </cell>
          <cell r="C1454">
            <v>0</v>
          </cell>
          <cell r="D1454">
            <v>0</v>
          </cell>
          <cell r="E1454">
            <v>0</v>
          </cell>
          <cell r="F1454">
            <v>0</v>
          </cell>
        </row>
        <row r="1455">
          <cell r="A1455">
            <v>991524</v>
          </cell>
          <cell r="B1455" t="str">
            <v>BIENES Y DERECHOS RECIBIDOS EN GARANTIA</v>
          </cell>
          <cell r="C1455">
            <v>0</v>
          </cell>
          <cell r="D1455">
            <v>0</v>
          </cell>
          <cell r="E1455">
            <v>0</v>
          </cell>
          <cell r="F1455">
            <v>0</v>
          </cell>
        </row>
        <row r="1456">
          <cell r="A1456">
            <v>99152401</v>
          </cell>
          <cell r="B1456" t="str">
            <v>DERECHOS</v>
          </cell>
          <cell r="C1456">
            <v>0</v>
          </cell>
          <cell r="D1456">
            <v>0</v>
          </cell>
          <cell r="E1456">
            <v>0</v>
          </cell>
          <cell r="F1456">
            <v>0</v>
          </cell>
        </row>
        <row r="1457">
          <cell r="A1457">
            <v>9915240101</v>
          </cell>
          <cell r="B1457" t="str">
            <v>Titulos Judiciales con Terceros</v>
          </cell>
          <cell r="C1457">
            <v>0</v>
          </cell>
          <cell r="D1457">
            <v>0</v>
          </cell>
          <cell r="E1457">
            <v>0</v>
          </cell>
          <cell r="F1457">
            <v>0</v>
          </cell>
        </row>
        <row r="1458">
          <cell r="A1458" t="str">
            <v xml:space="preserve"> </v>
          </cell>
          <cell r="B1458" t="str">
            <v>Totales</v>
          </cell>
          <cell r="C1458">
            <v>79824010378.800003</v>
          </cell>
          <cell r="D1458">
            <v>24678918329.849998</v>
          </cell>
          <cell r="E1458">
            <v>24678918329.849998</v>
          </cell>
          <cell r="F1458">
            <v>82084061314.729996</v>
          </cell>
        </row>
      </sheetData>
      <sheetData sheetId="1"/>
      <sheetData sheetId="2">
        <row r="6">
          <cell r="A6">
            <v>1</v>
          </cell>
          <cell r="B6" t="str">
            <v>ACTIVO</v>
          </cell>
          <cell r="C6">
            <v>43468115699.739998</v>
          </cell>
          <cell r="D6">
            <v>9606729087.6700001</v>
          </cell>
          <cell r="E6">
            <v>11339406336.190001</v>
          </cell>
          <cell r="F6">
            <v>41735438451.220001</v>
          </cell>
          <cell r="G6">
            <v>7411891986.8699999</v>
          </cell>
        </row>
        <row r="7">
          <cell r="A7">
            <v>11</v>
          </cell>
          <cell r="B7" t="str">
            <v>EFECTIVO Y EQUIVALENTES AL EFECTIVO</v>
          </cell>
          <cell r="C7">
            <v>14260608975.48</v>
          </cell>
          <cell r="D7">
            <v>2639878216.46</v>
          </cell>
          <cell r="E7">
            <v>3426146269.1999998</v>
          </cell>
          <cell r="F7">
            <v>13474340922.74</v>
          </cell>
          <cell r="G7">
            <v>20886232909.610001</v>
          </cell>
        </row>
        <row r="8">
          <cell r="A8">
            <v>1105</v>
          </cell>
          <cell r="B8" t="str">
            <v>CAJA</v>
          </cell>
          <cell r="C8">
            <v>66880907</v>
          </cell>
          <cell r="D8">
            <v>34648461</v>
          </cell>
          <cell r="E8">
            <v>33737187</v>
          </cell>
          <cell r="F8">
            <v>67792181</v>
          </cell>
        </row>
        <row r="9">
          <cell r="A9">
            <v>110502</v>
          </cell>
          <cell r="B9" t="str">
            <v>Caja Menor</v>
          </cell>
          <cell r="C9">
            <v>66880907</v>
          </cell>
          <cell r="D9">
            <v>34648461</v>
          </cell>
          <cell r="E9">
            <v>33737187</v>
          </cell>
          <cell r="F9">
            <v>67792181</v>
          </cell>
        </row>
        <row r="10">
          <cell r="A10">
            <v>11050201</v>
          </cell>
          <cell r="B10" t="str">
            <v>CAJA MENOR</v>
          </cell>
          <cell r="C10">
            <v>66880907</v>
          </cell>
          <cell r="D10">
            <v>34648461</v>
          </cell>
          <cell r="E10">
            <v>33737187</v>
          </cell>
          <cell r="F10">
            <v>67792181</v>
          </cell>
        </row>
        <row r="11">
          <cell r="A11">
            <v>1105020105</v>
          </cell>
          <cell r="B11" t="str">
            <v>Ecosistema Ciénaga Grande</v>
          </cell>
          <cell r="C11">
            <v>499257</v>
          </cell>
          <cell r="D11">
            <v>0</v>
          </cell>
          <cell r="E11">
            <v>0</v>
          </cell>
          <cell r="F11">
            <v>499257</v>
          </cell>
        </row>
        <row r="12">
          <cell r="A12">
            <v>1105020106</v>
          </cell>
          <cell r="B12" t="str">
            <v>Ecosistema Valles y Colinas</v>
          </cell>
          <cell r="C12">
            <v>3431214</v>
          </cell>
          <cell r="D12">
            <v>0</v>
          </cell>
          <cell r="E12">
            <v>345827</v>
          </cell>
          <cell r="F12">
            <v>3085387</v>
          </cell>
        </row>
        <row r="13">
          <cell r="A13">
            <v>1105020107</v>
          </cell>
          <cell r="B13" t="str">
            <v>Ecosistema Humedales del Sur</v>
          </cell>
          <cell r="C13">
            <v>1446400</v>
          </cell>
          <cell r="D13">
            <v>0</v>
          </cell>
          <cell r="E13">
            <v>373000</v>
          </cell>
          <cell r="F13">
            <v>1073400</v>
          </cell>
        </row>
        <row r="14">
          <cell r="A14">
            <v>1105020109</v>
          </cell>
          <cell r="B14" t="str">
            <v>Ecosistema Sierra Nevada</v>
          </cell>
          <cell r="C14">
            <v>1018959</v>
          </cell>
          <cell r="D14">
            <v>0</v>
          </cell>
          <cell r="E14">
            <v>322695</v>
          </cell>
          <cell r="F14">
            <v>696264</v>
          </cell>
        </row>
        <row r="15">
          <cell r="A15">
            <v>1105020113</v>
          </cell>
          <cell r="B15" t="str">
            <v>Programa Educacion Ambiental</v>
          </cell>
          <cell r="C15">
            <v>5000000</v>
          </cell>
          <cell r="D15">
            <v>0</v>
          </cell>
          <cell r="E15">
            <v>0</v>
          </cell>
          <cell r="F15">
            <v>5000000</v>
          </cell>
        </row>
        <row r="16">
          <cell r="A16">
            <v>1105020114</v>
          </cell>
          <cell r="B16" t="str">
            <v>Red de monitoreo calidad del aire</v>
          </cell>
          <cell r="C16">
            <v>224991</v>
          </cell>
          <cell r="D16">
            <v>4775009</v>
          </cell>
          <cell r="E16">
            <v>0</v>
          </cell>
          <cell r="F16">
            <v>5000000</v>
          </cell>
        </row>
        <row r="17">
          <cell r="A17">
            <v>1105020116</v>
          </cell>
          <cell r="B17" t="str">
            <v>Secretaria General</v>
          </cell>
          <cell r="C17">
            <v>48219413</v>
          </cell>
          <cell r="D17">
            <v>29873452</v>
          </cell>
          <cell r="E17">
            <v>31395368</v>
          </cell>
          <cell r="F17">
            <v>46697497</v>
          </cell>
        </row>
        <row r="18">
          <cell r="A18">
            <v>1105020117</v>
          </cell>
          <cell r="B18" t="str">
            <v>Caja menor Subdireccion Tecnica</v>
          </cell>
          <cell r="C18">
            <v>2885231</v>
          </cell>
          <cell r="D18">
            <v>0</v>
          </cell>
          <cell r="E18">
            <v>1300297</v>
          </cell>
          <cell r="F18">
            <v>1584934</v>
          </cell>
        </row>
        <row r="19">
          <cell r="A19">
            <v>1105020121</v>
          </cell>
          <cell r="B19" t="str">
            <v>Subdirección de Gestion Ambiental</v>
          </cell>
          <cell r="C19">
            <v>4155442</v>
          </cell>
          <cell r="D19">
            <v>0</v>
          </cell>
          <cell r="E19">
            <v>0</v>
          </cell>
          <cell r="F19">
            <v>4155442</v>
          </cell>
        </row>
        <row r="20">
          <cell r="A20">
            <v>1110</v>
          </cell>
          <cell r="B20" t="str">
            <v>DEPOSITOS EN INSTITUCIONES FINANCIERAS</v>
          </cell>
          <cell r="C20">
            <v>14193728068.48</v>
          </cell>
          <cell r="D20">
            <v>2605229755.46</v>
          </cell>
          <cell r="E20">
            <v>3392409082.1999998</v>
          </cell>
          <cell r="F20">
            <v>13406548741.74</v>
          </cell>
        </row>
        <row r="21">
          <cell r="A21">
            <v>111005</v>
          </cell>
          <cell r="B21" t="str">
            <v>CUENTA CORRIENTE</v>
          </cell>
          <cell r="C21">
            <v>11517456333.32</v>
          </cell>
          <cell r="D21">
            <v>2391863514.54</v>
          </cell>
          <cell r="E21">
            <v>3189159145.1500001</v>
          </cell>
          <cell r="F21">
            <v>10720160702.709999</v>
          </cell>
        </row>
        <row r="22">
          <cell r="A22">
            <v>11100501</v>
          </cell>
          <cell r="B22" t="str">
            <v>BANCO POPULAR</v>
          </cell>
          <cell r="C22">
            <v>2092052106.0699999</v>
          </cell>
          <cell r="D22">
            <v>110814618</v>
          </cell>
          <cell r="E22">
            <v>358851769.31999999</v>
          </cell>
          <cell r="F22">
            <v>1844014954.75</v>
          </cell>
        </row>
        <row r="23">
          <cell r="A23">
            <v>1110050106</v>
          </cell>
          <cell r="B23" t="str">
            <v>Cta.Cte. 400-02150-7</v>
          </cell>
          <cell r="C23">
            <v>2092052106.0699999</v>
          </cell>
          <cell r="D23">
            <v>110814618</v>
          </cell>
          <cell r="E23">
            <v>358851769.31999999</v>
          </cell>
          <cell r="F23">
            <v>1844014954.75</v>
          </cell>
        </row>
        <row r="24">
          <cell r="A24">
            <v>11100502</v>
          </cell>
          <cell r="B24" t="str">
            <v>BANCO AGRARIO DE COLOMBIA</v>
          </cell>
          <cell r="C24">
            <v>919079673.92999995</v>
          </cell>
          <cell r="D24">
            <v>86682314</v>
          </cell>
          <cell r="E24">
            <v>0</v>
          </cell>
          <cell r="F24">
            <v>1005761987.9299999</v>
          </cell>
        </row>
        <row r="25">
          <cell r="A25">
            <v>1110050201</v>
          </cell>
          <cell r="B25" t="str">
            <v>Cta.Cte. 04210-001904-3</v>
          </cell>
          <cell r="C25">
            <v>146569567.93000001</v>
          </cell>
          <cell r="D25">
            <v>86682314</v>
          </cell>
          <cell r="E25">
            <v>0</v>
          </cell>
          <cell r="F25">
            <v>233251881.93000001</v>
          </cell>
        </row>
        <row r="26">
          <cell r="A26">
            <v>1110050202</v>
          </cell>
          <cell r="B26" t="str">
            <v>Cta.Cte. 0-4240-001127-8 S/TASA PIV</v>
          </cell>
          <cell r="C26">
            <v>772510106</v>
          </cell>
          <cell r="D26">
            <v>0</v>
          </cell>
          <cell r="E26">
            <v>0</v>
          </cell>
          <cell r="F26">
            <v>772510106</v>
          </cell>
        </row>
        <row r="27">
          <cell r="A27">
            <v>11100503</v>
          </cell>
          <cell r="B27" t="str">
            <v>BANCO DAVIVIENDA</v>
          </cell>
          <cell r="C27">
            <v>153491383.52000001</v>
          </cell>
          <cell r="D27">
            <v>73000</v>
          </cell>
          <cell r="E27">
            <v>14100</v>
          </cell>
          <cell r="F27">
            <v>153550283.52000001</v>
          </cell>
        </row>
        <row r="28">
          <cell r="A28">
            <v>1110050301</v>
          </cell>
          <cell r="B28" t="str">
            <v>Cta.Cte. 341-04802-3</v>
          </cell>
          <cell r="C28">
            <v>153491383.52000001</v>
          </cell>
          <cell r="D28">
            <v>73000</v>
          </cell>
          <cell r="E28">
            <v>14100</v>
          </cell>
          <cell r="F28">
            <v>153550283.52000001</v>
          </cell>
        </row>
        <row r="29">
          <cell r="A29">
            <v>11100506</v>
          </cell>
          <cell r="B29" t="str">
            <v>BANCOLOMBIA</v>
          </cell>
          <cell r="C29">
            <v>122141875.83</v>
          </cell>
          <cell r="D29">
            <v>115162549.2</v>
          </cell>
          <cell r="E29">
            <v>95461.32</v>
          </cell>
          <cell r="F29">
            <v>237208963.71000001</v>
          </cell>
        </row>
        <row r="30">
          <cell r="A30">
            <v>1110050602</v>
          </cell>
          <cell r="B30" t="str">
            <v>Cta.Cte. 516-015667-13</v>
          </cell>
          <cell r="C30">
            <v>122141875.83</v>
          </cell>
          <cell r="D30">
            <v>115162549.2</v>
          </cell>
          <cell r="E30">
            <v>95461.32</v>
          </cell>
          <cell r="F30">
            <v>237208963.71000001</v>
          </cell>
        </row>
        <row r="31">
          <cell r="A31">
            <v>11100508</v>
          </cell>
          <cell r="B31" t="str">
            <v>BANCO BBVA</v>
          </cell>
          <cell r="C31">
            <v>4533117722.6400003</v>
          </cell>
          <cell r="D31">
            <v>1588156175.75</v>
          </cell>
          <cell r="E31">
            <v>2277510473.0599999</v>
          </cell>
          <cell r="F31">
            <v>3843763425.3299999</v>
          </cell>
        </row>
        <row r="32">
          <cell r="A32">
            <v>1110050801</v>
          </cell>
          <cell r="B32" t="str">
            <v>Cta.Cte. 518-00079-9</v>
          </cell>
          <cell r="C32">
            <v>4483958152.0299997</v>
          </cell>
          <cell r="D32">
            <v>1573253165.75</v>
          </cell>
          <cell r="E32">
            <v>2277510473.0599999</v>
          </cell>
          <cell r="F32">
            <v>3779700844.7199998</v>
          </cell>
        </row>
        <row r="33">
          <cell r="A33">
            <v>1110050806</v>
          </cell>
          <cell r="B33" t="str">
            <v>Cta.Cte.  BBVA 805-003498 Sobretasa Amb.</v>
          </cell>
          <cell r="C33">
            <v>49159570.609999999</v>
          </cell>
          <cell r="D33">
            <v>14903010</v>
          </cell>
          <cell r="E33">
            <v>0</v>
          </cell>
          <cell r="F33">
            <v>64062580.609999999</v>
          </cell>
        </row>
        <row r="34">
          <cell r="A34">
            <v>11100590</v>
          </cell>
          <cell r="B34" t="str">
            <v>RECURSOS CON DESTINACION ESPECIFICA CUENTA CORRIENTE</v>
          </cell>
          <cell r="C34">
            <v>3697573571.3299999</v>
          </cell>
          <cell r="D34">
            <v>490974857.58999997</v>
          </cell>
          <cell r="E34">
            <v>552687341.45000005</v>
          </cell>
          <cell r="F34">
            <v>3635861087.4699998</v>
          </cell>
        </row>
        <row r="35">
          <cell r="A35">
            <v>1110059001</v>
          </cell>
          <cell r="B35" t="str">
            <v>BBVA 518-00182-1 Uso de Agua</v>
          </cell>
          <cell r="C35">
            <v>3386343136.73</v>
          </cell>
          <cell r="D35">
            <v>62045468.590000004</v>
          </cell>
          <cell r="E35">
            <v>121592250.45</v>
          </cell>
          <cell r="F35">
            <v>3326796354.8699999</v>
          </cell>
        </row>
        <row r="36">
          <cell r="A36">
            <v>1110059002</v>
          </cell>
          <cell r="B36" t="str">
            <v>BBVA 518-00731-5 Red Monitoreo</v>
          </cell>
          <cell r="C36">
            <v>311230434.60000002</v>
          </cell>
          <cell r="D36">
            <v>46603989</v>
          </cell>
          <cell r="E36">
            <v>48769691</v>
          </cell>
          <cell r="F36">
            <v>309064732.60000002</v>
          </cell>
        </row>
        <row r="37">
          <cell r="A37">
            <v>1110059007</v>
          </cell>
          <cell r="B37" t="str">
            <v>POPULAR 400-02017-8</v>
          </cell>
          <cell r="C37">
            <v>0</v>
          </cell>
          <cell r="D37">
            <v>382325400</v>
          </cell>
          <cell r="E37">
            <v>382325400</v>
          </cell>
          <cell r="F37">
            <v>0</v>
          </cell>
        </row>
        <row r="38">
          <cell r="A38">
            <v>111006</v>
          </cell>
          <cell r="B38" t="str">
            <v>CUENTA DE AHORRO</v>
          </cell>
          <cell r="C38">
            <v>2676271735.1599998</v>
          </cell>
          <cell r="D38">
            <v>213366240.91999999</v>
          </cell>
          <cell r="E38">
            <v>203249937.05000001</v>
          </cell>
          <cell r="F38">
            <v>2686388039.0300002</v>
          </cell>
        </row>
        <row r="39">
          <cell r="A39">
            <v>11100603</v>
          </cell>
          <cell r="B39" t="str">
            <v>DAVIVIENDA</v>
          </cell>
          <cell r="C39">
            <v>135838802.94999999</v>
          </cell>
          <cell r="D39">
            <v>11546.29</v>
          </cell>
          <cell r="E39">
            <v>0</v>
          </cell>
          <cell r="F39">
            <v>135850349.24000001</v>
          </cell>
        </row>
        <row r="40">
          <cell r="A40">
            <v>1110060301</v>
          </cell>
          <cell r="B40" t="str">
            <v>Cta.Ahorro 116605752-9 s-amb El Reten</v>
          </cell>
          <cell r="C40">
            <v>135746720.34</v>
          </cell>
          <cell r="D40">
            <v>11538.47</v>
          </cell>
          <cell r="E40">
            <v>0</v>
          </cell>
          <cell r="F40">
            <v>135758258.81</v>
          </cell>
        </row>
        <row r="41">
          <cell r="A41">
            <v>1110060302</v>
          </cell>
          <cell r="B41" t="str">
            <v>Cta.Ahorro 1171-0005-8538 CONV.526-2016 MINAMBIENTE</v>
          </cell>
          <cell r="C41">
            <v>92082.61</v>
          </cell>
          <cell r="D41">
            <v>7.82</v>
          </cell>
          <cell r="E41">
            <v>0</v>
          </cell>
          <cell r="F41">
            <v>92090.43</v>
          </cell>
        </row>
        <row r="42">
          <cell r="A42">
            <v>11100604</v>
          </cell>
          <cell r="B42" t="str">
            <v>BANCO BBVA</v>
          </cell>
          <cell r="C42">
            <v>37</v>
          </cell>
          <cell r="D42">
            <v>0</v>
          </cell>
          <cell r="E42">
            <v>37</v>
          </cell>
          <cell r="F42">
            <v>0</v>
          </cell>
        </row>
        <row r="43">
          <cell r="A43">
            <v>1110060408</v>
          </cell>
          <cell r="B43" t="str">
            <v>Cta.Ahorro 719-04408-3 Sob.Amb.Plato</v>
          </cell>
          <cell r="C43">
            <v>37</v>
          </cell>
          <cell r="D43">
            <v>0</v>
          </cell>
          <cell r="E43">
            <v>37</v>
          </cell>
          <cell r="F43">
            <v>0</v>
          </cell>
        </row>
        <row r="44">
          <cell r="A44">
            <v>11100605</v>
          </cell>
          <cell r="B44" t="str">
            <v>BANCO AGRARIO DE COLOMBIA</v>
          </cell>
          <cell r="C44">
            <v>22433522</v>
          </cell>
          <cell r="D44">
            <v>7090</v>
          </cell>
          <cell r="E44">
            <v>0</v>
          </cell>
          <cell r="F44">
            <v>22440612</v>
          </cell>
        </row>
        <row r="45">
          <cell r="A45">
            <v>1110060501</v>
          </cell>
          <cell r="B45" t="str">
            <v>Cta.Ahorro 0-4212-012693-2 Aracataca</v>
          </cell>
          <cell r="C45">
            <v>115</v>
          </cell>
          <cell r="D45">
            <v>0</v>
          </cell>
          <cell r="E45">
            <v>0</v>
          </cell>
          <cell r="F45">
            <v>115</v>
          </cell>
        </row>
        <row r="46">
          <cell r="A46">
            <v>1110060503</v>
          </cell>
          <cell r="B46" t="str">
            <v>Cta.Ahorro 4-4209-300836-1 Cienaga</v>
          </cell>
          <cell r="C46">
            <v>22433407</v>
          </cell>
          <cell r="D46">
            <v>7090</v>
          </cell>
          <cell r="E46">
            <v>0</v>
          </cell>
          <cell r="F46">
            <v>22440497</v>
          </cell>
        </row>
        <row r="47">
          <cell r="A47">
            <v>11100606</v>
          </cell>
          <cell r="B47" t="str">
            <v>BANCO DE OCCIDENTE</v>
          </cell>
          <cell r="C47">
            <v>114102866.8</v>
          </cell>
          <cell r="D47">
            <v>9596387.1199999992</v>
          </cell>
          <cell r="E47">
            <v>16129.26</v>
          </cell>
          <cell r="F47">
            <v>123683124.66</v>
          </cell>
        </row>
        <row r="48">
          <cell r="A48">
            <v>1110060604</v>
          </cell>
          <cell r="B48" t="str">
            <v>Cta.Ahorro 870-93200-1 USO AGUA</v>
          </cell>
          <cell r="C48">
            <v>114102866.8</v>
          </cell>
          <cell r="D48">
            <v>9596387.1199999992</v>
          </cell>
          <cell r="E48">
            <v>16129.26</v>
          </cell>
          <cell r="F48">
            <v>123683124.66</v>
          </cell>
        </row>
        <row r="49">
          <cell r="A49">
            <v>11100608</v>
          </cell>
          <cell r="B49" t="str">
            <v>BANCO DE BOGOTA</v>
          </cell>
          <cell r="C49">
            <v>527338650.5</v>
          </cell>
          <cell r="D49">
            <v>143735579.13999999</v>
          </cell>
          <cell r="E49">
            <v>76241</v>
          </cell>
          <cell r="F49">
            <v>670997988.63999999</v>
          </cell>
        </row>
        <row r="50">
          <cell r="A50">
            <v>1110060801</v>
          </cell>
          <cell r="B50" t="str">
            <v>Cta.Ahorro 220188411 Sobretasa Amb.</v>
          </cell>
          <cell r="C50">
            <v>109323677</v>
          </cell>
          <cell r="D50">
            <v>6115411</v>
          </cell>
          <cell r="E50">
            <v>0</v>
          </cell>
          <cell r="F50">
            <v>115439088</v>
          </cell>
        </row>
        <row r="51">
          <cell r="A51">
            <v>1110060802</v>
          </cell>
          <cell r="B51" t="str">
            <v>CTA AH 221128077 SOBRE TASA AMB</v>
          </cell>
          <cell r="C51">
            <v>418014973.5</v>
          </cell>
          <cell r="D51">
            <v>137620168.13999999</v>
          </cell>
          <cell r="E51">
            <v>76241</v>
          </cell>
          <cell r="F51">
            <v>555558900.63999999</v>
          </cell>
        </row>
        <row r="52">
          <cell r="A52">
            <v>11100609</v>
          </cell>
          <cell r="B52" t="str">
            <v>BANCOLOMBIA</v>
          </cell>
          <cell r="C52">
            <v>66363429.289999999</v>
          </cell>
          <cell r="D52">
            <v>2629665.8199999998</v>
          </cell>
          <cell r="E52">
            <v>0</v>
          </cell>
          <cell r="F52">
            <v>68993095.109999999</v>
          </cell>
        </row>
        <row r="53">
          <cell r="A53">
            <v>1110060901</v>
          </cell>
          <cell r="B53" t="str">
            <v>Cta.Ahorro 516-591064-11 FCA</v>
          </cell>
          <cell r="C53">
            <v>5873.95</v>
          </cell>
          <cell r="D53">
            <v>9.76</v>
          </cell>
          <cell r="E53">
            <v>0</v>
          </cell>
          <cell r="F53">
            <v>5883.71</v>
          </cell>
        </row>
        <row r="54">
          <cell r="A54">
            <v>1110060902</v>
          </cell>
          <cell r="B54" t="str">
            <v>Cta.Ahorro 512-938672-95 Sob.Amb.Tenerife</v>
          </cell>
          <cell r="C54">
            <v>66357555.340000004</v>
          </cell>
          <cell r="D54">
            <v>2629656.06</v>
          </cell>
          <cell r="E54">
            <v>0</v>
          </cell>
          <cell r="F54">
            <v>68987211.400000006</v>
          </cell>
        </row>
        <row r="55">
          <cell r="A55">
            <v>11100690</v>
          </cell>
          <cell r="B55" t="str">
            <v>RECURSOS CON DESTINACION ESPECIFICA CUENTA DE AHORRO</v>
          </cell>
          <cell r="C55">
            <v>1810194426.6199999</v>
          </cell>
          <cell r="D55">
            <v>57385972.549999997</v>
          </cell>
          <cell r="E55">
            <v>203157529.78999999</v>
          </cell>
          <cell r="F55">
            <v>1664422869.3800001</v>
          </cell>
        </row>
        <row r="56">
          <cell r="A56">
            <v>1110069001</v>
          </cell>
          <cell r="B56" t="str">
            <v>BBVA 518-30515-6 Tasa Retributiva</v>
          </cell>
          <cell r="C56">
            <v>1097185520.77</v>
          </cell>
          <cell r="D56">
            <v>56785623.100000001</v>
          </cell>
          <cell r="E56">
            <v>203151679.30000001</v>
          </cell>
          <cell r="F56">
            <v>950819464.57000005</v>
          </cell>
        </row>
        <row r="57">
          <cell r="A57">
            <v>1110069003</v>
          </cell>
          <cell r="B57" t="str">
            <v>DAVIVIENDA 117100072075 CONV.769 ADR</v>
          </cell>
          <cell r="C57">
            <v>2518695.91</v>
          </cell>
          <cell r="D57">
            <v>1093</v>
          </cell>
          <cell r="E57">
            <v>1062.5899999999999</v>
          </cell>
          <cell r="F57">
            <v>2518726.3199999998</v>
          </cell>
        </row>
        <row r="58">
          <cell r="A58">
            <v>1110069004</v>
          </cell>
          <cell r="B58" t="str">
            <v>DAVIVIENDA 117100073578  CV.517 ADR</v>
          </cell>
          <cell r="C58">
            <v>3391447.13</v>
          </cell>
          <cell r="D58">
            <v>288.26</v>
          </cell>
          <cell r="E58">
            <v>279.27</v>
          </cell>
          <cell r="F58">
            <v>3391456.12</v>
          </cell>
        </row>
        <row r="59">
          <cell r="A59">
            <v>1110069006</v>
          </cell>
          <cell r="B59" t="str">
            <v>BCO COLPATRIA CTA AH 7172005471 CONV 198/17 CORPOCESAR</v>
          </cell>
          <cell r="C59">
            <v>32541158.129999999</v>
          </cell>
          <cell r="D59">
            <v>64152.46</v>
          </cell>
          <cell r="E59">
            <v>4508.63</v>
          </cell>
          <cell r="F59">
            <v>32600801.960000001</v>
          </cell>
        </row>
        <row r="60">
          <cell r="A60">
            <v>1110069008</v>
          </cell>
          <cell r="B60" t="str">
            <v>DAVIVIENDA CTA AH 117170037404 TASA FORESTAL</v>
          </cell>
          <cell r="C60">
            <v>44638935.850000001</v>
          </cell>
          <cell r="D60">
            <v>3794.3</v>
          </cell>
          <cell r="E60">
            <v>0</v>
          </cell>
          <cell r="F60">
            <v>44642730.149999999</v>
          </cell>
        </row>
        <row r="61">
          <cell r="A61">
            <v>1110069009</v>
          </cell>
          <cell r="B61" t="str">
            <v>DAVIVIENDA CTA CTE 117169998715 CONV. INVIAS 1271</v>
          </cell>
          <cell r="C61">
            <v>629918668.83000004</v>
          </cell>
          <cell r="D61">
            <v>531021.43000000005</v>
          </cell>
          <cell r="E61">
            <v>0</v>
          </cell>
          <cell r="F61">
            <v>630449690.25999999</v>
          </cell>
        </row>
        <row r="62">
          <cell r="A62">
            <v>13</v>
          </cell>
          <cell r="B62" t="str">
            <v>CUENTAS POR COBRAR</v>
          </cell>
          <cell r="C62">
            <v>13846563882.82</v>
          </cell>
          <cell r="D62">
            <v>4697312386.6499996</v>
          </cell>
          <cell r="E62">
            <v>4600772827.2399998</v>
          </cell>
          <cell r="F62">
            <v>13943103442.23</v>
          </cell>
        </row>
        <row r="63">
          <cell r="A63">
            <v>1311</v>
          </cell>
          <cell r="B63" t="str">
            <v>CONTRIBUCIONES, TASAS E INGRESOS NO TRIBUTARIOS</v>
          </cell>
          <cell r="C63">
            <v>16618077181.799999</v>
          </cell>
          <cell r="D63">
            <v>2687632008.2600002</v>
          </cell>
          <cell r="E63">
            <v>2812164147.4200001</v>
          </cell>
          <cell r="F63">
            <v>16493545042.639999</v>
          </cell>
        </row>
        <row r="64">
          <cell r="A64">
            <v>131101</v>
          </cell>
          <cell r="B64" t="str">
            <v>TASAS</v>
          </cell>
          <cell r="C64">
            <v>15877991966.91</v>
          </cell>
          <cell r="D64">
            <v>1055034502</v>
          </cell>
          <cell r="E64">
            <v>1189520093.3</v>
          </cell>
          <cell r="F64">
            <v>15743506375.610001</v>
          </cell>
        </row>
        <row r="65">
          <cell r="A65">
            <v>13110101</v>
          </cell>
          <cell r="B65" t="str">
            <v>TASA POR UTILIZACION DE RECURSOS NATURALES</v>
          </cell>
          <cell r="C65">
            <v>4184144310.1199999</v>
          </cell>
          <cell r="D65">
            <v>41000</v>
          </cell>
          <cell r="E65">
            <v>85978623.349999994</v>
          </cell>
          <cell r="F65">
            <v>4098206686.77</v>
          </cell>
        </row>
        <row r="66">
          <cell r="A66">
            <v>1311010101</v>
          </cell>
          <cell r="B66" t="str">
            <v>Uso de Aguas</v>
          </cell>
          <cell r="C66">
            <v>4166375187.1999998</v>
          </cell>
          <cell r="D66">
            <v>0</v>
          </cell>
          <cell r="E66">
            <v>85905623.349999994</v>
          </cell>
          <cell r="F66">
            <v>4080469563.8499999</v>
          </cell>
        </row>
        <row r="67">
          <cell r="A67">
            <v>1311010102</v>
          </cell>
          <cell r="B67" t="str">
            <v>Movilizacion Forestal</v>
          </cell>
          <cell r="C67">
            <v>0</v>
          </cell>
          <cell r="D67">
            <v>41000</v>
          </cell>
          <cell r="E67">
            <v>41000</v>
          </cell>
          <cell r="F67">
            <v>0</v>
          </cell>
        </row>
        <row r="68">
          <cell r="A68">
            <v>1311010103</v>
          </cell>
          <cell r="B68" t="str">
            <v>Movilizacion fauna</v>
          </cell>
          <cell r="C68">
            <v>32000</v>
          </cell>
          <cell r="D68">
            <v>0</v>
          </cell>
          <cell r="E68">
            <v>32000</v>
          </cell>
          <cell r="F68">
            <v>0</v>
          </cell>
        </row>
        <row r="69">
          <cell r="A69">
            <v>1311010104</v>
          </cell>
          <cell r="B69" t="str">
            <v>Tasa Aprovechamiento Forestal</v>
          </cell>
          <cell r="C69">
            <v>17737122.920000002</v>
          </cell>
          <cell r="D69">
            <v>0</v>
          </cell>
          <cell r="E69">
            <v>0</v>
          </cell>
          <cell r="F69">
            <v>17737122.920000002</v>
          </cell>
        </row>
        <row r="70">
          <cell r="A70">
            <v>13110102</v>
          </cell>
          <cell r="B70" t="str">
            <v>TASA POR CONTAMINACION DE RECURSOS</v>
          </cell>
          <cell r="C70">
            <v>11398597744.32</v>
          </cell>
          <cell r="D70">
            <v>1053430200</v>
          </cell>
          <cell r="E70">
            <v>1098157432.3399999</v>
          </cell>
          <cell r="F70">
            <v>11353870511.98</v>
          </cell>
        </row>
        <row r="71">
          <cell r="A71">
            <v>1311010202</v>
          </cell>
          <cell r="B71" t="str">
            <v>Tasa Retributiva</v>
          </cell>
          <cell r="C71">
            <v>11398597744.32</v>
          </cell>
          <cell r="D71">
            <v>0</v>
          </cell>
          <cell r="E71">
            <v>44727232.340000004</v>
          </cell>
          <cell r="F71">
            <v>11353870511.98</v>
          </cell>
        </row>
        <row r="72">
          <cell r="A72">
            <v>1311010203</v>
          </cell>
          <cell r="B72" t="str">
            <v>Sobretasa al Peaje 5%</v>
          </cell>
          <cell r="C72">
            <v>0</v>
          </cell>
          <cell r="D72">
            <v>534690800</v>
          </cell>
          <cell r="E72">
            <v>534690800</v>
          </cell>
          <cell r="F72">
            <v>0</v>
          </cell>
        </row>
        <row r="73">
          <cell r="A73">
            <v>1311010204</v>
          </cell>
          <cell r="B73" t="str">
            <v>Sobretasa al Peaje 3%</v>
          </cell>
          <cell r="C73">
            <v>0</v>
          </cell>
          <cell r="D73">
            <v>304762900</v>
          </cell>
          <cell r="E73">
            <v>304762900</v>
          </cell>
          <cell r="F73">
            <v>0</v>
          </cell>
        </row>
        <row r="74">
          <cell r="A74">
            <v>1311010205</v>
          </cell>
          <cell r="B74" t="str">
            <v>Sobretasa al Peaje Tucurinca 8%</v>
          </cell>
          <cell r="C74">
            <v>0</v>
          </cell>
          <cell r="D74">
            <v>213976500</v>
          </cell>
          <cell r="E74">
            <v>213976500</v>
          </cell>
          <cell r="F74">
            <v>0</v>
          </cell>
        </row>
        <row r="75">
          <cell r="A75">
            <v>13110103</v>
          </cell>
          <cell r="B75" t="str">
            <v xml:space="preserve">TASA DE SEGUIMIENTO </v>
          </cell>
          <cell r="C75">
            <v>295249912.47000003</v>
          </cell>
          <cell r="D75">
            <v>1563302</v>
          </cell>
          <cell r="E75">
            <v>5384037.6100000003</v>
          </cell>
          <cell r="F75">
            <v>291429176.86000001</v>
          </cell>
        </row>
        <row r="76">
          <cell r="A76">
            <v>1311010301</v>
          </cell>
          <cell r="B76" t="str">
            <v>Seguimiento de instrumentos de control y manejo amb.</v>
          </cell>
          <cell r="C76">
            <v>295249912.47000003</v>
          </cell>
          <cell r="D76">
            <v>1563302</v>
          </cell>
          <cell r="E76">
            <v>5384037.6100000003</v>
          </cell>
          <cell r="F76">
            <v>291429176.86000001</v>
          </cell>
        </row>
        <row r="77">
          <cell r="A77">
            <v>131102</v>
          </cell>
          <cell r="B77" t="str">
            <v>MULTAS</v>
          </cell>
          <cell r="C77">
            <v>183447270</v>
          </cell>
          <cell r="D77">
            <v>0</v>
          </cell>
          <cell r="E77">
            <v>0</v>
          </cell>
          <cell r="F77">
            <v>183447270</v>
          </cell>
        </row>
        <row r="78">
          <cell r="A78">
            <v>13110201</v>
          </cell>
          <cell r="B78" t="str">
            <v>MULTAS</v>
          </cell>
          <cell r="C78">
            <v>183447270</v>
          </cell>
          <cell r="D78">
            <v>0</v>
          </cell>
          <cell r="E78">
            <v>0</v>
          </cell>
          <cell r="F78">
            <v>183447270</v>
          </cell>
        </row>
        <row r="79">
          <cell r="A79">
            <v>1311020101</v>
          </cell>
          <cell r="B79" t="str">
            <v>Multas</v>
          </cell>
          <cell r="C79">
            <v>183447270</v>
          </cell>
          <cell r="D79">
            <v>0</v>
          </cell>
          <cell r="E79">
            <v>0</v>
          </cell>
          <cell r="F79">
            <v>183447270</v>
          </cell>
        </row>
        <row r="80">
          <cell r="A80">
            <v>131103</v>
          </cell>
          <cell r="B80" t="str">
            <v>INTERESES</v>
          </cell>
          <cell r="C80">
            <v>220438037.88999999</v>
          </cell>
          <cell r="D80">
            <v>1042332.95</v>
          </cell>
          <cell r="E80">
            <v>1407183.81</v>
          </cell>
          <cell r="F80">
            <v>220073187.03</v>
          </cell>
        </row>
        <row r="81">
          <cell r="A81">
            <v>13110302</v>
          </cell>
          <cell r="B81" t="str">
            <v>TASA RETRIBUTIVA</v>
          </cell>
          <cell r="C81">
            <v>165953117</v>
          </cell>
          <cell r="D81">
            <v>484477.95</v>
          </cell>
          <cell r="E81">
            <v>635389.94999999995</v>
          </cell>
          <cell r="F81">
            <v>165802205</v>
          </cell>
        </row>
        <row r="82">
          <cell r="A82">
            <v>1311030201</v>
          </cell>
          <cell r="B82" t="str">
            <v>Tasa Retributiva</v>
          </cell>
          <cell r="C82">
            <v>165953117</v>
          </cell>
          <cell r="D82">
            <v>484477.95</v>
          </cell>
          <cell r="E82">
            <v>635389.94999999995</v>
          </cell>
          <cell r="F82">
            <v>165802205</v>
          </cell>
        </row>
        <row r="83">
          <cell r="A83">
            <v>13110303</v>
          </cell>
          <cell r="B83" t="str">
            <v>SEGUIMIENTO E INSTRUMENTOS DE CONTROL</v>
          </cell>
          <cell r="C83">
            <v>2071719</v>
          </cell>
          <cell r="D83">
            <v>145555</v>
          </cell>
          <cell r="E83">
            <v>250381</v>
          </cell>
          <cell r="F83">
            <v>1966893</v>
          </cell>
        </row>
        <row r="84">
          <cell r="A84">
            <v>1311030301</v>
          </cell>
          <cell r="B84" t="str">
            <v>Seguimiento e instrumentos de control</v>
          </cell>
          <cell r="C84">
            <v>2071719</v>
          </cell>
          <cell r="D84">
            <v>145555</v>
          </cell>
          <cell r="E84">
            <v>250381</v>
          </cell>
          <cell r="F84">
            <v>1966893</v>
          </cell>
        </row>
        <row r="85">
          <cell r="A85">
            <v>13110304</v>
          </cell>
          <cell r="B85" t="str">
            <v>TASA POR USO DE AGUA</v>
          </cell>
          <cell r="C85">
            <v>52413201.890000001</v>
          </cell>
          <cell r="D85">
            <v>412300</v>
          </cell>
          <cell r="E85">
            <v>521412.86</v>
          </cell>
          <cell r="F85">
            <v>52304089.030000001</v>
          </cell>
        </row>
        <row r="86">
          <cell r="A86">
            <v>1311030401</v>
          </cell>
          <cell r="B86" t="str">
            <v>Tasa por uso de agua</v>
          </cell>
          <cell r="C86">
            <v>52413201.890000001</v>
          </cell>
          <cell r="D86">
            <v>412300</v>
          </cell>
          <cell r="E86">
            <v>521412.86</v>
          </cell>
          <cell r="F86">
            <v>52304089.030000001</v>
          </cell>
        </row>
        <row r="87">
          <cell r="A87">
            <v>131118</v>
          </cell>
          <cell r="B87" t="str">
            <v>LICENCIAS</v>
          </cell>
          <cell r="C87">
            <v>2941306</v>
          </cell>
          <cell r="D87">
            <v>78507127</v>
          </cell>
          <cell r="E87">
            <v>68188824</v>
          </cell>
          <cell r="F87">
            <v>13259609</v>
          </cell>
        </row>
        <row r="88">
          <cell r="A88">
            <v>13111801</v>
          </cell>
          <cell r="B88" t="str">
            <v>LICENCIAS AMBIENTALES</v>
          </cell>
          <cell r="C88">
            <v>2941306</v>
          </cell>
          <cell r="D88">
            <v>15592303</v>
          </cell>
          <cell r="E88">
            <v>5274000</v>
          </cell>
          <cell r="F88">
            <v>13259609</v>
          </cell>
        </row>
        <row r="89">
          <cell r="A89">
            <v>1311180101</v>
          </cell>
          <cell r="B89" t="str">
            <v>Licencias Ambientales</v>
          </cell>
          <cell r="C89">
            <v>2941306</v>
          </cell>
          <cell r="D89">
            <v>15592303</v>
          </cell>
          <cell r="E89">
            <v>5274000</v>
          </cell>
          <cell r="F89">
            <v>13259609</v>
          </cell>
        </row>
        <row r="90">
          <cell r="A90">
            <v>13111802</v>
          </cell>
          <cell r="B90" t="str">
            <v>EVALUACIONES Y PERMISOS AMBIENTALES</v>
          </cell>
          <cell r="C90">
            <v>0</v>
          </cell>
          <cell r="D90">
            <v>62914824</v>
          </cell>
          <cell r="E90">
            <v>62914824</v>
          </cell>
          <cell r="F90">
            <v>0</v>
          </cell>
        </row>
        <row r="91">
          <cell r="A91">
            <v>1311180201</v>
          </cell>
          <cell r="B91" t="str">
            <v>Evaluaciones Uso de Agua</v>
          </cell>
          <cell r="C91">
            <v>0</v>
          </cell>
          <cell r="D91">
            <v>30078580</v>
          </cell>
          <cell r="E91">
            <v>30078580</v>
          </cell>
          <cell r="F91">
            <v>0</v>
          </cell>
        </row>
        <row r="92">
          <cell r="A92">
            <v>1311180202</v>
          </cell>
          <cell r="B92" t="str">
            <v>Vertimientos</v>
          </cell>
          <cell r="C92">
            <v>0</v>
          </cell>
          <cell r="D92">
            <v>6592733</v>
          </cell>
          <cell r="E92">
            <v>6592733</v>
          </cell>
          <cell r="F92">
            <v>0</v>
          </cell>
        </row>
        <row r="93">
          <cell r="A93">
            <v>1311180207</v>
          </cell>
          <cell r="B93" t="str">
            <v>Ocupacion de Cauce</v>
          </cell>
          <cell r="C93">
            <v>0</v>
          </cell>
          <cell r="D93">
            <v>8196363</v>
          </cell>
          <cell r="E93">
            <v>8196363</v>
          </cell>
          <cell r="F93">
            <v>0</v>
          </cell>
        </row>
        <row r="94">
          <cell r="A94">
            <v>1311180210</v>
          </cell>
          <cell r="B94" t="str">
            <v>Prospeccion y Exploracion</v>
          </cell>
          <cell r="C94">
            <v>0</v>
          </cell>
          <cell r="D94">
            <v>18047148</v>
          </cell>
          <cell r="E94">
            <v>18047148</v>
          </cell>
          <cell r="F94">
            <v>0</v>
          </cell>
        </row>
        <row r="95">
          <cell r="A95">
            <v>131126</v>
          </cell>
          <cell r="B95" t="str">
            <v>SOBRETASA AMBIENTAL</v>
          </cell>
          <cell r="C95">
            <v>0</v>
          </cell>
          <cell r="D95">
            <v>1506444565.3099999</v>
          </cell>
          <cell r="E95">
            <v>1506444565.3099999</v>
          </cell>
          <cell r="F95">
            <v>0</v>
          </cell>
        </row>
        <row r="96">
          <cell r="A96">
            <v>13112601</v>
          </cell>
          <cell r="B96" t="str">
            <v>SOBRE TASA AMBIENTAL AL IMPTO PREDIAL</v>
          </cell>
          <cell r="C96">
            <v>0</v>
          </cell>
          <cell r="D96">
            <v>1506444565.3099999</v>
          </cell>
          <cell r="E96">
            <v>1506444565.3099999</v>
          </cell>
          <cell r="F96">
            <v>0</v>
          </cell>
        </row>
        <row r="97">
          <cell r="A97">
            <v>1311260101</v>
          </cell>
          <cell r="B97" t="str">
            <v>Sobre Tasa Ambiental al Impto. Predial V.Actual</v>
          </cell>
          <cell r="C97">
            <v>0</v>
          </cell>
          <cell r="D97">
            <v>1506444565.3099999</v>
          </cell>
          <cell r="E97">
            <v>1506444565.3099999</v>
          </cell>
          <cell r="F97">
            <v>0</v>
          </cell>
        </row>
        <row r="98">
          <cell r="A98">
            <v>131190</v>
          </cell>
          <cell r="B98" t="str">
            <v>OTRAS CONTRIBUCIONES, TASAS E INGRESOS NO TRIBUTARIOS</v>
          </cell>
          <cell r="C98">
            <v>333258601</v>
          </cell>
          <cell r="D98">
            <v>46603481</v>
          </cell>
          <cell r="E98">
            <v>46603481</v>
          </cell>
          <cell r="F98">
            <v>333258601</v>
          </cell>
        </row>
        <row r="99">
          <cell r="A99">
            <v>13119002</v>
          </cell>
          <cell r="B99" t="str">
            <v>CONVENIOS</v>
          </cell>
          <cell r="C99">
            <v>333258601</v>
          </cell>
          <cell r="D99">
            <v>46603481</v>
          </cell>
          <cell r="E99">
            <v>46603481</v>
          </cell>
          <cell r="F99">
            <v>333258601</v>
          </cell>
        </row>
        <row r="100">
          <cell r="A100">
            <v>1311900201</v>
          </cell>
          <cell r="B100" t="str">
            <v>Convenio Red de Monitoreo Ambiental</v>
          </cell>
          <cell r="C100">
            <v>333258601</v>
          </cell>
          <cell r="D100">
            <v>46603481</v>
          </cell>
          <cell r="E100">
            <v>46603481</v>
          </cell>
          <cell r="F100">
            <v>333258601</v>
          </cell>
        </row>
        <row r="101">
          <cell r="A101">
            <v>1337</v>
          </cell>
          <cell r="B101" t="str">
            <v>TRANSFERENCIAS POR COBRAR</v>
          </cell>
          <cell r="C101">
            <v>365764749.80000001</v>
          </cell>
          <cell r="D101">
            <v>107075413.54000001</v>
          </cell>
          <cell r="E101">
            <v>110176801.44</v>
          </cell>
          <cell r="F101">
            <v>362663361.89999998</v>
          </cell>
        </row>
        <row r="102">
          <cell r="A102">
            <v>133712</v>
          </cell>
          <cell r="B102" t="str">
            <v>OTRAS TRANSFERENCIAS</v>
          </cell>
          <cell r="C102">
            <v>365764749.80000001</v>
          </cell>
          <cell r="D102">
            <v>107075413.54000001</v>
          </cell>
          <cell r="E102">
            <v>110176801.44</v>
          </cell>
          <cell r="F102">
            <v>362663361.89999998</v>
          </cell>
        </row>
        <row r="103">
          <cell r="A103">
            <v>13371202</v>
          </cell>
          <cell r="B103" t="str">
            <v>OTRAS TRANSFERENCIAS POR COBRAR PORCENTAJE AMBIENTAL SOBRE EL TOTAL RECAUDADO</v>
          </cell>
          <cell r="C103">
            <v>364956349.80000001</v>
          </cell>
          <cell r="D103">
            <v>90683813.540000007</v>
          </cell>
          <cell r="E103">
            <v>92976801.439999998</v>
          </cell>
          <cell r="F103">
            <v>362663361.89999998</v>
          </cell>
        </row>
        <row r="104">
          <cell r="A104">
            <v>1337120201</v>
          </cell>
          <cell r="B104" t="str">
            <v>Otras Transferencias Por Cobrar Porcentaje Ambiental Sobre El Total Recaudado-V ACTUAL</v>
          </cell>
          <cell r="C104">
            <v>6000000.0999999996</v>
          </cell>
          <cell r="D104">
            <v>90560372.540000007</v>
          </cell>
          <cell r="E104">
            <v>90560372.640000001</v>
          </cell>
          <cell r="F104">
            <v>6000000</v>
          </cell>
        </row>
        <row r="105">
          <cell r="A105">
            <v>1337120202</v>
          </cell>
          <cell r="B105" t="str">
            <v>Otras Transferencias Por Cobrar Porcentaje Ambiental Sobre El Total Recaudado-V ANTERIOR</v>
          </cell>
          <cell r="C105">
            <v>358956349.69999999</v>
          </cell>
          <cell r="D105">
            <v>123441</v>
          </cell>
          <cell r="E105">
            <v>2416428.7999999998</v>
          </cell>
          <cell r="F105">
            <v>356663361.89999998</v>
          </cell>
        </row>
        <row r="106">
          <cell r="A106">
            <v>13371203</v>
          </cell>
          <cell r="B106" t="str">
            <v>REGALIAS</v>
          </cell>
          <cell r="C106">
            <v>808400</v>
          </cell>
          <cell r="D106">
            <v>16391600</v>
          </cell>
          <cell r="E106">
            <v>17200000</v>
          </cell>
          <cell r="F106">
            <v>0</v>
          </cell>
        </row>
        <row r="107">
          <cell r="A107">
            <v>1337120302</v>
          </cell>
          <cell r="B107" t="str">
            <v>PROYECTOS DE DESARROLLO REGIONAL</v>
          </cell>
          <cell r="C107">
            <v>808400</v>
          </cell>
          <cell r="D107">
            <v>16391600</v>
          </cell>
          <cell r="E107">
            <v>17200000</v>
          </cell>
          <cell r="F107">
            <v>0</v>
          </cell>
        </row>
        <row r="108">
          <cell r="A108">
            <v>1384</v>
          </cell>
          <cell r="B108" t="str">
            <v>OTRAS CUENTAS POR COBRAR</v>
          </cell>
          <cell r="C108">
            <v>1016547818.09</v>
          </cell>
          <cell r="D108">
            <v>1875116758.4100001</v>
          </cell>
          <cell r="E108">
            <v>1678431878.3800001</v>
          </cell>
          <cell r="F108">
            <v>1213232698.1199999</v>
          </cell>
        </row>
        <row r="109">
          <cell r="A109">
            <v>138410</v>
          </cell>
          <cell r="B109" t="str">
            <v>DERECHOS COBRADOS POR TERCEROS</v>
          </cell>
          <cell r="C109">
            <v>674385901.48000002</v>
          </cell>
          <cell r="D109">
            <v>1506444565.3099999</v>
          </cell>
          <cell r="E109">
            <v>1511064006.5999999</v>
          </cell>
          <cell r="F109">
            <v>669766460.19000006</v>
          </cell>
        </row>
        <row r="110">
          <cell r="A110">
            <v>13841001</v>
          </cell>
          <cell r="B110" t="str">
            <v>RECAUDO DE LA SOBRETASA AMBIENTAL</v>
          </cell>
          <cell r="C110">
            <v>674385901.48000002</v>
          </cell>
          <cell r="D110">
            <v>1506444565.3099999</v>
          </cell>
          <cell r="E110">
            <v>1511064006.5999999</v>
          </cell>
          <cell r="F110">
            <v>669766460.19000006</v>
          </cell>
        </row>
        <row r="111">
          <cell r="A111">
            <v>1384100101</v>
          </cell>
          <cell r="B111" t="str">
            <v>Recaudo De La Sobretasa Ambiental Vigencia ACTUAL</v>
          </cell>
          <cell r="C111">
            <v>591670</v>
          </cell>
          <cell r="D111">
            <v>1506444565.3099999</v>
          </cell>
          <cell r="E111">
            <v>1506444565.2</v>
          </cell>
          <cell r="F111">
            <v>591670.11</v>
          </cell>
        </row>
        <row r="112">
          <cell r="A112">
            <v>1384100102</v>
          </cell>
          <cell r="B112" t="str">
            <v>Recaudo De La Sobretasa Ambiental Vigencia ANTERIOR</v>
          </cell>
          <cell r="C112">
            <v>673794231.48000002</v>
          </cell>
          <cell r="D112">
            <v>0</v>
          </cell>
          <cell r="E112">
            <v>4619441.4000000004</v>
          </cell>
          <cell r="F112">
            <v>669174790.08000004</v>
          </cell>
        </row>
        <row r="113">
          <cell r="A113">
            <v>138426</v>
          </cell>
          <cell r="B113" t="str">
            <v>PAGO POR CUENTA DE TERCEROS</v>
          </cell>
          <cell r="C113">
            <v>180570462.97</v>
          </cell>
          <cell r="D113">
            <v>0</v>
          </cell>
          <cell r="E113">
            <v>390000</v>
          </cell>
          <cell r="F113">
            <v>180180462.97</v>
          </cell>
        </row>
        <row r="114">
          <cell r="A114">
            <v>13842601</v>
          </cell>
          <cell r="B114" t="str">
            <v>INCAPACIDADES - EPS</v>
          </cell>
          <cell r="C114">
            <v>180570462.97</v>
          </cell>
          <cell r="D114">
            <v>0</v>
          </cell>
          <cell r="E114">
            <v>390000</v>
          </cell>
          <cell r="F114">
            <v>180180462.97</v>
          </cell>
        </row>
        <row r="115">
          <cell r="A115">
            <v>1384260101</v>
          </cell>
          <cell r="B115" t="str">
            <v>Incapacidades - EPS</v>
          </cell>
          <cell r="C115">
            <v>180570462.97</v>
          </cell>
          <cell r="D115">
            <v>0</v>
          </cell>
          <cell r="E115">
            <v>390000</v>
          </cell>
          <cell r="F115">
            <v>180180462.97</v>
          </cell>
        </row>
        <row r="116">
          <cell r="A116">
            <v>138435</v>
          </cell>
          <cell r="B116" t="str">
            <v>Otros Intereses de mora</v>
          </cell>
          <cell r="C116">
            <v>156384767.63999999</v>
          </cell>
          <cell r="D116">
            <v>5049943.22</v>
          </cell>
          <cell r="E116">
            <v>14695368.939999999</v>
          </cell>
          <cell r="F116">
            <v>146739341.91999999</v>
          </cell>
        </row>
        <row r="117">
          <cell r="A117">
            <v>13843501</v>
          </cell>
          <cell r="B117" t="str">
            <v>INTERESES DE MORA PORCENTAJE AMBIENTAL</v>
          </cell>
          <cell r="C117">
            <v>51168607.119999997</v>
          </cell>
          <cell r="D117">
            <v>5049943.22</v>
          </cell>
          <cell r="E117">
            <v>13284352.34</v>
          </cell>
          <cell r="F117">
            <v>42934198</v>
          </cell>
        </row>
        <row r="118">
          <cell r="A118">
            <v>1384350101</v>
          </cell>
          <cell r="B118" t="str">
            <v>Intereses De Mora Porcentaje Ambiental A Cargo Del Municipio</v>
          </cell>
          <cell r="C118">
            <v>51168607.119999997</v>
          </cell>
          <cell r="D118">
            <v>5049943.22</v>
          </cell>
          <cell r="E118">
            <v>13284352.34</v>
          </cell>
          <cell r="F118">
            <v>42934198</v>
          </cell>
        </row>
        <row r="119">
          <cell r="A119">
            <v>13843502</v>
          </cell>
          <cell r="B119" t="str">
            <v>INTERESES DE MORA SOBRETASA AMBIENTAL</v>
          </cell>
          <cell r="C119">
            <v>105216160.52</v>
          </cell>
          <cell r="D119">
            <v>0</v>
          </cell>
          <cell r="E119">
            <v>1411016.6</v>
          </cell>
          <cell r="F119">
            <v>103805143.92</v>
          </cell>
        </row>
        <row r="120">
          <cell r="A120">
            <v>1384350201</v>
          </cell>
          <cell r="B120" t="str">
            <v>Intereses De Mora Sobretasa Ambiental A Cargo Del Municipio</v>
          </cell>
          <cell r="C120">
            <v>105216160.52</v>
          </cell>
          <cell r="D120">
            <v>0</v>
          </cell>
          <cell r="E120">
            <v>1411016.6</v>
          </cell>
          <cell r="F120">
            <v>103805143.92</v>
          </cell>
        </row>
        <row r="121">
          <cell r="A121">
            <v>138490</v>
          </cell>
          <cell r="B121" t="str">
            <v>OTRAS CUENTAS POR COBRAR</v>
          </cell>
          <cell r="C121">
            <v>5206686</v>
          </cell>
          <cell r="D121">
            <v>363622249.88</v>
          </cell>
          <cell r="E121">
            <v>152282502.84</v>
          </cell>
          <cell r="F121">
            <v>216546433.03999999</v>
          </cell>
        </row>
        <row r="122">
          <cell r="A122">
            <v>13849001</v>
          </cell>
          <cell r="B122" t="str">
            <v>OTRAS CUENTAS POR COBRAR</v>
          </cell>
          <cell r="C122">
            <v>5206686</v>
          </cell>
          <cell r="D122">
            <v>363622249.88</v>
          </cell>
          <cell r="E122">
            <v>152282502.84</v>
          </cell>
          <cell r="F122">
            <v>216546433.03999999</v>
          </cell>
        </row>
        <row r="123">
          <cell r="A123">
            <v>1384900101</v>
          </cell>
          <cell r="B123" t="str">
            <v>Otras Cuentas por Cobrar</v>
          </cell>
          <cell r="C123">
            <v>5206686</v>
          </cell>
          <cell r="D123">
            <v>360663778.57999998</v>
          </cell>
          <cell r="E123">
            <v>152282502.84</v>
          </cell>
          <cell r="F123">
            <v>213587961.74000001</v>
          </cell>
        </row>
        <row r="124">
          <cell r="A124">
            <v>1384900102</v>
          </cell>
          <cell r="B124" t="str">
            <v>retenciones SGR</v>
          </cell>
          <cell r="C124">
            <v>0</v>
          </cell>
          <cell r="D124">
            <v>2958471.3</v>
          </cell>
          <cell r="E124">
            <v>0</v>
          </cell>
          <cell r="F124">
            <v>2958471.3</v>
          </cell>
        </row>
        <row r="125">
          <cell r="A125">
            <v>1385</v>
          </cell>
          <cell r="B125" t="str">
            <v>CUENTAS POR COBRAR DE DIFICIL RECAUDO</v>
          </cell>
          <cell r="C125">
            <v>2717139.57</v>
          </cell>
          <cell r="D125">
            <v>0</v>
          </cell>
          <cell r="E125">
            <v>0</v>
          </cell>
          <cell r="F125">
            <v>2717139.57</v>
          </cell>
        </row>
        <row r="126">
          <cell r="A126">
            <v>138515</v>
          </cell>
          <cell r="B126" t="str">
            <v>Contribuciones, Tasas e Ingresos no tributarios</v>
          </cell>
          <cell r="C126">
            <v>2717139.57</v>
          </cell>
          <cell r="D126">
            <v>0</v>
          </cell>
          <cell r="E126">
            <v>0</v>
          </cell>
          <cell r="F126">
            <v>2717139.57</v>
          </cell>
        </row>
        <row r="127">
          <cell r="A127">
            <v>13851501</v>
          </cell>
          <cell r="B127" t="str">
            <v>INGRESOS NO TRIBUTARIOS</v>
          </cell>
          <cell r="C127">
            <v>2717139.57</v>
          </cell>
          <cell r="D127">
            <v>0</v>
          </cell>
          <cell r="E127">
            <v>0</v>
          </cell>
          <cell r="F127">
            <v>2717139.57</v>
          </cell>
        </row>
        <row r="128">
          <cell r="A128">
            <v>1385150102</v>
          </cell>
          <cell r="B128" t="str">
            <v>Movilizacion fauna</v>
          </cell>
          <cell r="C128">
            <v>805540</v>
          </cell>
          <cell r="D128">
            <v>0</v>
          </cell>
          <cell r="E128">
            <v>0</v>
          </cell>
          <cell r="F128">
            <v>805540</v>
          </cell>
        </row>
        <row r="129">
          <cell r="A129">
            <v>1385150103</v>
          </cell>
          <cell r="B129" t="str">
            <v>Tasa por contaminación de recusos naturales</v>
          </cell>
          <cell r="C129">
            <v>1911599.57</v>
          </cell>
          <cell r="D129">
            <v>0</v>
          </cell>
          <cell r="E129">
            <v>0</v>
          </cell>
          <cell r="F129">
            <v>1911599.57</v>
          </cell>
        </row>
        <row r="130">
          <cell r="A130">
            <v>1386</v>
          </cell>
          <cell r="B130" t="str">
            <v>DETERIORO ACUMULADO DE CUENTAS POR COBRAR</v>
          </cell>
          <cell r="C130">
            <v>-4156543006.4400001</v>
          </cell>
          <cell r="D130">
            <v>27488206.440000001</v>
          </cell>
          <cell r="E130">
            <v>0</v>
          </cell>
          <cell r="F130">
            <v>-4129054800</v>
          </cell>
        </row>
        <row r="131">
          <cell r="A131">
            <v>138614</v>
          </cell>
          <cell r="B131" t="str">
            <v>Contribuciones, Tasas e Ingresos No Tributarios</v>
          </cell>
          <cell r="C131">
            <v>-4156543006.4400001</v>
          </cell>
          <cell r="D131">
            <v>27488206.440000001</v>
          </cell>
          <cell r="E131">
            <v>0</v>
          </cell>
          <cell r="F131">
            <v>-4129054800</v>
          </cell>
        </row>
        <row r="132">
          <cell r="A132">
            <v>13861401</v>
          </cell>
          <cell r="B132" t="str">
            <v>Deterioro de dedudores Tasa de Uso de Agua</v>
          </cell>
          <cell r="C132">
            <v>-996159970.44000006</v>
          </cell>
          <cell r="D132">
            <v>10918969.98</v>
          </cell>
          <cell r="E132">
            <v>0</v>
          </cell>
          <cell r="F132">
            <v>-985241000.46000004</v>
          </cell>
        </row>
        <row r="133">
          <cell r="A133">
            <v>1386140101</v>
          </cell>
          <cell r="B133" t="str">
            <v>Deterioro de dedudores Tasa de Uso de Agua</v>
          </cell>
          <cell r="C133">
            <v>-996159970.44000006</v>
          </cell>
          <cell r="D133">
            <v>10918969.98</v>
          </cell>
          <cell r="E133">
            <v>0</v>
          </cell>
          <cell r="F133">
            <v>-985241000.46000004</v>
          </cell>
        </row>
        <row r="134">
          <cell r="A134">
            <v>13861402</v>
          </cell>
          <cell r="B134" t="str">
            <v>Deterioro de dedudores Tasa Retributiva</v>
          </cell>
          <cell r="C134">
            <v>-2775936056.8499999</v>
          </cell>
          <cell r="D134">
            <v>8088949.9199999999</v>
          </cell>
          <cell r="E134">
            <v>0</v>
          </cell>
          <cell r="F134">
            <v>-2767847106.9299998</v>
          </cell>
        </row>
        <row r="135">
          <cell r="A135">
            <v>1386140201</v>
          </cell>
          <cell r="B135" t="str">
            <v>Deterioro de dedudores Tasa Retributiva</v>
          </cell>
          <cell r="C135">
            <v>-2775936056.8499999</v>
          </cell>
          <cell r="D135">
            <v>8088949.9199999999</v>
          </cell>
          <cell r="E135">
            <v>0</v>
          </cell>
          <cell r="F135">
            <v>-2767847106.9299998</v>
          </cell>
        </row>
        <row r="136">
          <cell r="A136">
            <v>13861403</v>
          </cell>
          <cell r="B136" t="str">
            <v>Deterioro de dedudores Tasa de Seguimiento</v>
          </cell>
          <cell r="C136">
            <v>-44495214.670000002</v>
          </cell>
          <cell r="D136">
            <v>370423</v>
          </cell>
          <cell r="E136">
            <v>0</v>
          </cell>
          <cell r="F136">
            <v>-44124791.670000002</v>
          </cell>
        </row>
        <row r="137">
          <cell r="A137">
            <v>1386140301</v>
          </cell>
          <cell r="B137" t="str">
            <v>Deterioro de dedudores Tasa de Seguimiento</v>
          </cell>
          <cell r="C137">
            <v>-44495214.670000002</v>
          </cell>
          <cell r="D137">
            <v>370423</v>
          </cell>
          <cell r="E137">
            <v>0</v>
          </cell>
          <cell r="F137">
            <v>-44124791.670000002</v>
          </cell>
        </row>
        <row r="138">
          <cell r="A138">
            <v>13861404</v>
          </cell>
          <cell r="B138" t="str">
            <v>Deterioro de dedudores Tasa de Movilización de fauna</v>
          </cell>
          <cell r="C138">
            <v>-805540</v>
          </cell>
          <cell r="D138">
            <v>0</v>
          </cell>
          <cell r="E138">
            <v>0</v>
          </cell>
          <cell r="F138">
            <v>-805540</v>
          </cell>
        </row>
        <row r="139">
          <cell r="A139">
            <v>1386140401</v>
          </cell>
          <cell r="B139" t="str">
            <v>Deterioro de dedudores Tasa de Movilización de fauna</v>
          </cell>
          <cell r="C139">
            <v>-805540</v>
          </cell>
          <cell r="D139">
            <v>0</v>
          </cell>
          <cell r="E139">
            <v>0</v>
          </cell>
          <cell r="F139">
            <v>-805540</v>
          </cell>
        </row>
        <row r="140">
          <cell r="A140">
            <v>13861405</v>
          </cell>
          <cell r="B140" t="str">
            <v>Deterioro Tasa Retributiva menor cuantía</v>
          </cell>
          <cell r="C140">
            <v>-45861364.100000001</v>
          </cell>
          <cell r="D140">
            <v>761345.8</v>
          </cell>
          <cell r="E140">
            <v>0</v>
          </cell>
          <cell r="F140">
            <v>-45100018.299999997</v>
          </cell>
        </row>
        <row r="141">
          <cell r="A141">
            <v>1386140501</v>
          </cell>
          <cell r="B141" t="str">
            <v>Deterioro Tasa Retributiva menor cuantía</v>
          </cell>
          <cell r="C141">
            <v>-45861364.100000001</v>
          </cell>
          <cell r="D141">
            <v>761345.8</v>
          </cell>
          <cell r="E141">
            <v>0</v>
          </cell>
          <cell r="F141">
            <v>-45100018.299999997</v>
          </cell>
        </row>
        <row r="142">
          <cell r="A142">
            <v>13861406</v>
          </cell>
          <cell r="B142" t="str">
            <v>Deterioro Seguimiento menor cuantía</v>
          </cell>
          <cell r="C142">
            <v>-114700912.33</v>
          </cell>
          <cell r="D142">
            <v>3523929.73</v>
          </cell>
          <cell r="E142">
            <v>0</v>
          </cell>
          <cell r="F142">
            <v>-111176982.59999999</v>
          </cell>
        </row>
        <row r="143">
          <cell r="A143">
            <v>1386140601</v>
          </cell>
          <cell r="B143" t="str">
            <v>Deterioro Seguimiento menor cuantía</v>
          </cell>
          <cell r="C143">
            <v>-114700912.33</v>
          </cell>
          <cell r="D143">
            <v>3523929.73</v>
          </cell>
          <cell r="E143">
            <v>0</v>
          </cell>
          <cell r="F143">
            <v>-111176982.59999999</v>
          </cell>
        </row>
        <row r="144">
          <cell r="A144">
            <v>13861407</v>
          </cell>
          <cell r="B144" t="str">
            <v>Deterioro TUA menor cuantía</v>
          </cell>
          <cell r="C144">
            <v>-34638134.170000002</v>
          </cell>
          <cell r="D144">
            <v>3824588.01</v>
          </cell>
          <cell r="E144">
            <v>0</v>
          </cell>
          <cell r="F144">
            <v>-30813546.16</v>
          </cell>
        </row>
        <row r="145">
          <cell r="A145">
            <v>1386140701</v>
          </cell>
          <cell r="B145" t="str">
            <v>Deterioro TUA menor cuantía</v>
          </cell>
          <cell r="C145">
            <v>-34638134.170000002</v>
          </cell>
          <cell r="D145">
            <v>3824588.01</v>
          </cell>
          <cell r="E145">
            <v>0</v>
          </cell>
          <cell r="F145">
            <v>-30813546.16</v>
          </cell>
        </row>
        <row r="146">
          <cell r="A146">
            <v>13861408</v>
          </cell>
          <cell r="B146" t="str">
            <v>Deterioro Multas</v>
          </cell>
          <cell r="C146">
            <v>-68147288.709999993</v>
          </cell>
          <cell r="D146">
            <v>0</v>
          </cell>
          <cell r="E146">
            <v>0</v>
          </cell>
          <cell r="F146">
            <v>-68147288.709999993</v>
          </cell>
        </row>
        <row r="147">
          <cell r="A147">
            <v>1386140801</v>
          </cell>
          <cell r="B147" t="str">
            <v>Deterioro de dedudores Multas</v>
          </cell>
          <cell r="C147">
            <v>-68147288.709999993</v>
          </cell>
          <cell r="D147">
            <v>0</v>
          </cell>
          <cell r="E147">
            <v>0</v>
          </cell>
          <cell r="F147">
            <v>-68147288.709999993</v>
          </cell>
        </row>
        <row r="148">
          <cell r="A148">
            <v>13861409</v>
          </cell>
          <cell r="B148" t="str">
            <v>Deterioro Licencias Ambientales</v>
          </cell>
          <cell r="C148">
            <v>-1092641.1100000001</v>
          </cell>
          <cell r="D148">
            <v>0</v>
          </cell>
          <cell r="E148">
            <v>0</v>
          </cell>
          <cell r="F148">
            <v>-1092641.1100000001</v>
          </cell>
        </row>
        <row r="149">
          <cell r="A149">
            <v>1386140901</v>
          </cell>
          <cell r="B149" t="str">
            <v>Deterioro de dedudores Licencias</v>
          </cell>
          <cell r="C149">
            <v>-1092641.1100000001</v>
          </cell>
          <cell r="D149">
            <v>0</v>
          </cell>
          <cell r="E149">
            <v>0</v>
          </cell>
          <cell r="F149">
            <v>-1092641.1100000001</v>
          </cell>
        </row>
        <row r="150">
          <cell r="A150">
            <v>13861410</v>
          </cell>
          <cell r="B150" t="str">
            <v>Deterioro Porcentaje Ambiental</v>
          </cell>
          <cell r="C150">
            <v>-23718855.699999999</v>
          </cell>
          <cell r="D150">
            <v>0</v>
          </cell>
          <cell r="E150">
            <v>0</v>
          </cell>
          <cell r="F150">
            <v>-23718855.699999999</v>
          </cell>
        </row>
        <row r="151">
          <cell r="A151">
            <v>1386141001</v>
          </cell>
          <cell r="B151" t="str">
            <v>Deterioro Porcentaje Ambiental</v>
          </cell>
          <cell r="C151">
            <v>-23718855.699999999</v>
          </cell>
          <cell r="D151">
            <v>0</v>
          </cell>
          <cell r="E151">
            <v>0</v>
          </cell>
          <cell r="F151">
            <v>-23718855.699999999</v>
          </cell>
        </row>
        <row r="152">
          <cell r="A152">
            <v>13861411</v>
          </cell>
          <cell r="B152" t="str">
            <v>Deterioro Sobretasa Ambiental</v>
          </cell>
          <cell r="C152">
            <v>-49787564.359999999</v>
          </cell>
          <cell r="D152">
            <v>0</v>
          </cell>
          <cell r="E152">
            <v>0</v>
          </cell>
          <cell r="F152">
            <v>-49787564.359999999</v>
          </cell>
        </row>
        <row r="153">
          <cell r="A153">
            <v>1386141101</v>
          </cell>
          <cell r="B153" t="str">
            <v>Deterioro Sobretasa Ambiental</v>
          </cell>
          <cell r="C153">
            <v>-49787564.359999999</v>
          </cell>
          <cell r="D153">
            <v>0</v>
          </cell>
          <cell r="E153">
            <v>0</v>
          </cell>
          <cell r="F153">
            <v>-49787564.359999999</v>
          </cell>
        </row>
        <row r="154">
          <cell r="A154">
            <v>13861412</v>
          </cell>
          <cell r="B154" t="str">
            <v>Deterioro Sobretasa Menor Cuantia</v>
          </cell>
          <cell r="C154">
            <v>-1199464</v>
          </cell>
          <cell r="D154">
            <v>0</v>
          </cell>
          <cell r="E154">
            <v>0</v>
          </cell>
          <cell r="F154">
            <v>-1199464</v>
          </cell>
        </row>
        <row r="155">
          <cell r="A155">
            <v>1386141201</v>
          </cell>
          <cell r="B155" t="str">
            <v>Deterioro Sobretasa Menor Cuantia</v>
          </cell>
          <cell r="C155">
            <v>-1199464</v>
          </cell>
          <cell r="D155">
            <v>0</v>
          </cell>
          <cell r="E155">
            <v>0</v>
          </cell>
          <cell r="F155">
            <v>-1199464</v>
          </cell>
        </row>
        <row r="156">
          <cell r="A156">
            <v>16</v>
          </cell>
          <cell r="B156" t="str">
            <v xml:space="preserve">PROPIEDAD PLANTA Y EQUIPO                         </v>
          </cell>
          <cell r="C156">
            <v>4363896295.54</v>
          </cell>
          <cell r="D156">
            <v>0</v>
          </cell>
          <cell r="E156">
            <v>43337028</v>
          </cell>
          <cell r="F156">
            <v>4320559267.54</v>
          </cell>
        </row>
        <row r="157">
          <cell r="A157">
            <v>1605</v>
          </cell>
          <cell r="B157" t="str">
            <v xml:space="preserve">TERRENOS                                          </v>
          </cell>
          <cell r="C157">
            <v>443870229.82999998</v>
          </cell>
          <cell r="D157">
            <v>0</v>
          </cell>
          <cell r="E157">
            <v>0</v>
          </cell>
          <cell r="F157">
            <v>443870229.82999998</v>
          </cell>
        </row>
        <row r="158">
          <cell r="A158">
            <v>160501</v>
          </cell>
          <cell r="B158" t="str">
            <v xml:space="preserve">URBANOS                                           </v>
          </cell>
          <cell r="C158">
            <v>267133769.83000001</v>
          </cell>
          <cell r="D158">
            <v>0</v>
          </cell>
          <cell r="E158">
            <v>0</v>
          </cell>
          <cell r="F158">
            <v>267133769.83000001</v>
          </cell>
        </row>
        <row r="159">
          <cell r="A159">
            <v>16050101</v>
          </cell>
          <cell r="B159" t="str">
            <v>URBANOS</v>
          </cell>
          <cell r="C159">
            <v>267133769.83000001</v>
          </cell>
          <cell r="D159">
            <v>0</v>
          </cell>
          <cell r="E159">
            <v>0</v>
          </cell>
          <cell r="F159">
            <v>267133769.83000001</v>
          </cell>
        </row>
        <row r="160">
          <cell r="A160">
            <v>1605010101</v>
          </cell>
          <cell r="B160" t="str">
            <v>Urbanos</v>
          </cell>
          <cell r="C160">
            <v>267133769.83000001</v>
          </cell>
          <cell r="D160">
            <v>0</v>
          </cell>
          <cell r="E160">
            <v>0</v>
          </cell>
          <cell r="F160">
            <v>267133769.83000001</v>
          </cell>
        </row>
        <row r="161">
          <cell r="A161">
            <v>160503</v>
          </cell>
          <cell r="B161" t="str">
            <v>TERRENOS CON DESTINACION AMBIENTAL</v>
          </cell>
          <cell r="C161">
            <v>176736460</v>
          </cell>
          <cell r="D161">
            <v>0</v>
          </cell>
          <cell r="E161">
            <v>0</v>
          </cell>
          <cell r="F161">
            <v>176736460</v>
          </cell>
        </row>
        <row r="162">
          <cell r="A162">
            <v>16050301</v>
          </cell>
          <cell r="B162" t="str">
            <v>TERRENOS CON DESTINACION AMBIENTAL</v>
          </cell>
          <cell r="C162">
            <v>176736460</v>
          </cell>
          <cell r="D162">
            <v>0</v>
          </cell>
          <cell r="E162">
            <v>0</v>
          </cell>
          <cell r="F162">
            <v>176736460</v>
          </cell>
        </row>
        <row r="163">
          <cell r="A163">
            <v>1605030101</v>
          </cell>
          <cell r="B163" t="str">
            <v>Terrenos con destinacion ambiental</v>
          </cell>
          <cell r="C163">
            <v>176736460</v>
          </cell>
          <cell r="D163">
            <v>0</v>
          </cell>
          <cell r="E163">
            <v>0</v>
          </cell>
          <cell r="F163">
            <v>176736460</v>
          </cell>
        </row>
        <row r="164">
          <cell r="A164">
            <v>1640</v>
          </cell>
          <cell r="B164" t="str">
            <v>EDIFICACIONES</v>
          </cell>
          <cell r="C164">
            <v>1478862230.1700001</v>
          </cell>
          <cell r="D164">
            <v>0</v>
          </cell>
          <cell r="E164">
            <v>0</v>
          </cell>
          <cell r="F164">
            <v>1478862230.1700001</v>
          </cell>
        </row>
        <row r="165">
          <cell r="A165">
            <v>164001</v>
          </cell>
          <cell r="B165" t="str">
            <v>EDIFICIOS Y CASAS</v>
          </cell>
          <cell r="C165">
            <v>1478862230.1700001</v>
          </cell>
          <cell r="D165">
            <v>0</v>
          </cell>
          <cell r="E165">
            <v>0</v>
          </cell>
          <cell r="F165">
            <v>1478862230.1700001</v>
          </cell>
        </row>
        <row r="166">
          <cell r="A166">
            <v>16400101</v>
          </cell>
          <cell r="B166" t="str">
            <v>EDIFICIOS</v>
          </cell>
          <cell r="C166">
            <v>1478862230.1700001</v>
          </cell>
          <cell r="D166">
            <v>0</v>
          </cell>
          <cell r="E166">
            <v>0</v>
          </cell>
          <cell r="F166">
            <v>1478862230.1700001</v>
          </cell>
        </row>
        <row r="167">
          <cell r="A167">
            <v>1640010101</v>
          </cell>
          <cell r="B167" t="str">
            <v>Edificio-sede CORPAMAG-</v>
          </cell>
          <cell r="C167">
            <v>1478862230.1700001</v>
          </cell>
          <cell r="D167">
            <v>0</v>
          </cell>
          <cell r="E167">
            <v>0</v>
          </cell>
          <cell r="F167">
            <v>1478862230.1700001</v>
          </cell>
        </row>
        <row r="168">
          <cell r="A168">
            <v>1655</v>
          </cell>
          <cell r="B168" t="str">
            <v>MAQUINARIA Y EQUIPO</v>
          </cell>
          <cell r="C168">
            <v>2072312.69</v>
          </cell>
          <cell r="D168">
            <v>0</v>
          </cell>
          <cell r="E168">
            <v>0</v>
          </cell>
          <cell r="F168">
            <v>2072312.69</v>
          </cell>
        </row>
        <row r="169">
          <cell r="A169">
            <v>165501</v>
          </cell>
          <cell r="B169" t="str">
            <v>EQUIPO DE CONSTRUCCION</v>
          </cell>
          <cell r="C169">
            <v>2072312.69</v>
          </cell>
          <cell r="D169">
            <v>0</v>
          </cell>
          <cell r="E169">
            <v>0</v>
          </cell>
          <cell r="F169">
            <v>2072312.69</v>
          </cell>
        </row>
        <row r="170">
          <cell r="A170">
            <v>16550101</v>
          </cell>
          <cell r="B170" t="str">
            <v>EQUIPO DE CONSTRUCCION</v>
          </cell>
          <cell r="C170">
            <v>2072312.69</v>
          </cell>
          <cell r="D170">
            <v>0</v>
          </cell>
          <cell r="E170">
            <v>0</v>
          </cell>
          <cell r="F170">
            <v>2072312.69</v>
          </cell>
        </row>
        <row r="171">
          <cell r="A171">
            <v>1655010101</v>
          </cell>
          <cell r="B171" t="str">
            <v>Equipos y Maquinaria para construccion</v>
          </cell>
          <cell r="C171">
            <v>2072312.69</v>
          </cell>
          <cell r="D171">
            <v>0</v>
          </cell>
          <cell r="E171">
            <v>0</v>
          </cell>
          <cell r="F171">
            <v>2072312.69</v>
          </cell>
        </row>
        <row r="172">
          <cell r="A172">
            <v>1660</v>
          </cell>
          <cell r="B172" t="str">
            <v>EQUIPO MEDICO Y CIENTIFICO</v>
          </cell>
          <cell r="C172">
            <v>2172027814.3200002</v>
          </cell>
          <cell r="D172">
            <v>0</v>
          </cell>
          <cell r="E172">
            <v>0</v>
          </cell>
          <cell r="F172">
            <v>2172027814.3200002</v>
          </cell>
        </row>
        <row r="173">
          <cell r="A173">
            <v>166001</v>
          </cell>
          <cell r="B173" t="str">
            <v>EQUIPO DE INVESTIGACION</v>
          </cell>
          <cell r="C173">
            <v>2144385578.71</v>
          </cell>
          <cell r="D173">
            <v>0</v>
          </cell>
          <cell r="E173">
            <v>0</v>
          </cell>
          <cell r="F173">
            <v>2144385578.71</v>
          </cell>
        </row>
        <row r="174">
          <cell r="A174">
            <v>16600101</v>
          </cell>
          <cell r="B174" t="str">
            <v>EQUIPO DE INVESTIGACION</v>
          </cell>
          <cell r="C174">
            <v>2144385578.71</v>
          </cell>
          <cell r="D174">
            <v>0</v>
          </cell>
          <cell r="E174">
            <v>0</v>
          </cell>
          <cell r="F174">
            <v>2144385578.71</v>
          </cell>
        </row>
        <row r="175">
          <cell r="A175">
            <v>1660010101</v>
          </cell>
          <cell r="B175" t="str">
            <v>Equipo de Investigacion</v>
          </cell>
          <cell r="C175">
            <v>2144385578.71</v>
          </cell>
          <cell r="D175">
            <v>0</v>
          </cell>
          <cell r="E175">
            <v>0</v>
          </cell>
          <cell r="F175">
            <v>2144385578.71</v>
          </cell>
        </row>
        <row r="176">
          <cell r="A176">
            <v>166090</v>
          </cell>
          <cell r="B176" t="str">
            <v>Otro Equipo Medico y Cientifico</v>
          </cell>
          <cell r="C176">
            <v>27642235.609999999</v>
          </cell>
          <cell r="D176">
            <v>0</v>
          </cell>
          <cell r="E176">
            <v>0</v>
          </cell>
          <cell r="F176">
            <v>27642235.609999999</v>
          </cell>
        </row>
        <row r="177">
          <cell r="A177">
            <v>16609001</v>
          </cell>
          <cell r="B177" t="str">
            <v>Otro Equipo Medico y Cientifico</v>
          </cell>
          <cell r="C177">
            <v>27642235.609999999</v>
          </cell>
          <cell r="D177">
            <v>0</v>
          </cell>
          <cell r="E177">
            <v>0</v>
          </cell>
          <cell r="F177">
            <v>27642235.609999999</v>
          </cell>
        </row>
        <row r="178">
          <cell r="A178">
            <v>1660900101</v>
          </cell>
          <cell r="B178" t="str">
            <v>Otro Equipo Medico y Cientifico</v>
          </cell>
          <cell r="C178">
            <v>27642235.609999999</v>
          </cell>
          <cell r="D178">
            <v>0</v>
          </cell>
          <cell r="E178">
            <v>0</v>
          </cell>
          <cell r="F178">
            <v>27642235.609999999</v>
          </cell>
        </row>
        <row r="179">
          <cell r="A179">
            <v>1665</v>
          </cell>
          <cell r="B179" t="str">
            <v>MUEBLES, ENSERES Y EQUIPOS DE OFICINA</v>
          </cell>
          <cell r="C179">
            <v>426459793.19999999</v>
          </cell>
          <cell r="D179">
            <v>0</v>
          </cell>
          <cell r="E179">
            <v>0</v>
          </cell>
          <cell r="F179">
            <v>426459793.19999999</v>
          </cell>
        </row>
        <row r="180">
          <cell r="A180">
            <v>166501</v>
          </cell>
          <cell r="B180" t="str">
            <v>MUEBLES Y ENSERES</v>
          </cell>
          <cell r="C180">
            <v>401910035.00999999</v>
          </cell>
          <cell r="D180">
            <v>0</v>
          </cell>
          <cell r="E180">
            <v>0</v>
          </cell>
          <cell r="F180">
            <v>401910035.00999999</v>
          </cell>
        </row>
        <row r="181">
          <cell r="A181">
            <v>16650101</v>
          </cell>
          <cell r="B181" t="str">
            <v>MUEBLES Y ENSERES</v>
          </cell>
          <cell r="C181">
            <v>401910035.00999999</v>
          </cell>
          <cell r="D181">
            <v>0</v>
          </cell>
          <cell r="E181">
            <v>0</v>
          </cell>
          <cell r="F181">
            <v>401910035.00999999</v>
          </cell>
        </row>
        <row r="182">
          <cell r="A182">
            <v>1665010101</v>
          </cell>
          <cell r="B182" t="str">
            <v>Mobiliario y Enseres</v>
          </cell>
          <cell r="C182">
            <v>401910035.00999999</v>
          </cell>
          <cell r="D182">
            <v>0</v>
          </cell>
          <cell r="E182">
            <v>0</v>
          </cell>
          <cell r="F182">
            <v>401910035.00999999</v>
          </cell>
        </row>
        <row r="183">
          <cell r="A183">
            <v>166502</v>
          </cell>
          <cell r="B183" t="str">
            <v>EQUIPO Y MAQUINA DE OFICINA</v>
          </cell>
          <cell r="C183">
            <v>24549758.190000001</v>
          </cell>
          <cell r="D183">
            <v>0</v>
          </cell>
          <cell r="E183">
            <v>0</v>
          </cell>
          <cell r="F183">
            <v>24549758.190000001</v>
          </cell>
        </row>
        <row r="184">
          <cell r="A184">
            <v>16650201</v>
          </cell>
          <cell r="B184" t="str">
            <v>EQUIPO Y MAQUINA DE OFICINA</v>
          </cell>
          <cell r="C184">
            <v>24549758.190000001</v>
          </cell>
          <cell r="D184">
            <v>0</v>
          </cell>
          <cell r="E184">
            <v>0</v>
          </cell>
          <cell r="F184">
            <v>24549758.190000001</v>
          </cell>
        </row>
        <row r="185">
          <cell r="A185">
            <v>1665020101</v>
          </cell>
          <cell r="B185" t="str">
            <v>Equipo y maquinas para oficina</v>
          </cell>
          <cell r="C185">
            <v>24549758.190000001</v>
          </cell>
          <cell r="D185">
            <v>0</v>
          </cell>
          <cell r="E185">
            <v>0</v>
          </cell>
          <cell r="F185">
            <v>24549758.190000001</v>
          </cell>
        </row>
        <row r="186">
          <cell r="A186">
            <v>1670</v>
          </cell>
          <cell r="B186" t="str">
            <v>EQUIPOS DE COMUNICACION Y COMPUTACION</v>
          </cell>
          <cell r="C186">
            <v>769582705.23000002</v>
          </cell>
          <cell r="D186">
            <v>0</v>
          </cell>
          <cell r="E186">
            <v>0</v>
          </cell>
          <cell r="F186">
            <v>769582705.23000002</v>
          </cell>
        </row>
        <row r="187">
          <cell r="A187">
            <v>167001</v>
          </cell>
          <cell r="B187" t="str">
            <v>EQUIPOS DE COMUNICACION</v>
          </cell>
          <cell r="C187">
            <v>61852796.219999999</v>
          </cell>
          <cell r="D187">
            <v>0</v>
          </cell>
          <cell r="E187">
            <v>0</v>
          </cell>
          <cell r="F187">
            <v>61852796.219999999</v>
          </cell>
        </row>
        <row r="188">
          <cell r="A188">
            <v>16700101</v>
          </cell>
          <cell r="B188" t="str">
            <v>EQUIPOS DE COMUNICACION</v>
          </cell>
          <cell r="C188">
            <v>61852796.219999999</v>
          </cell>
          <cell r="D188">
            <v>0</v>
          </cell>
          <cell r="E188">
            <v>0</v>
          </cell>
          <cell r="F188">
            <v>61852796.219999999</v>
          </cell>
        </row>
        <row r="189">
          <cell r="A189">
            <v>1670010101</v>
          </cell>
          <cell r="B189" t="str">
            <v>Equipos y Maquinas para comunicacion</v>
          </cell>
          <cell r="C189">
            <v>61852796.219999999</v>
          </cell>
          <cell r="D189">
            <v>0</v>
          </cell>
          <cell r="E189">
            <v>0</v>
          </cell>
          <cell r="F189">
            <v>61852796.219999999</v>
          </cell>
        </row>
        <row r="190">
          <cell r="A190">
            <v>167002</v>
          </cell>
          <cell r="B190" t="str">
            <v>EQUIPOS DE COMPUTACION</v>
          </cell>
          <cell r="C190">
            <v>707729909.00999999</v>
          </cell>
          <cell r="D190">
            <v>0</v>
          </cell>
          <cell r="E190">
            <v>0</v>
          </cell>
          <cell r="F190">
            <v>707729909.00999999</v>
          </cell>
        </row>
        <row r="191">
          <cell r="A191">
            <v>16700201</v>
          </cell>
          <cell r="B191" t="str">
            <v>EQUIPOS DE COMPUTACION</v>
          </cell>
          <cell r="C191">
            <v>707729909.00999999</v>
          </cell>
          <cell r="D191">
            <v>0</v>
          </cell>
          <cell r="E191">
            <v>0</v>
          </cell>
          <cell r="F191">
            <v>707729909.00999999</v>
          </cell>
        </row>
        <row r="192">
          <cell r="A192">
            <v>1670020101</v>
          </cell>
          <cell r="B192" t="str">
            <v>Equipo de Computacion</v>
          </cell>
          <cell r="C192">
            <v>707729909.00999999</v>
          </cell>
          <cell r="D192">
            <v>0</v>
          </cell>
          <cell r="E192">
            <v>0</v>
          </cell>
          <cell r="F192">
            <v>707729909.00999999</v>
          </cell>
        </row>
        <row r="193">
          <cell r="A193">
            <v>1675</v>
          </cell>
          <cell r="B193" t="str">
            <v>EQUIPO DE TRANSPORTE, TRACCION Y ELEVACION</v>
          </cell>
          <cell r="C193">
            <v>403690755.81999999</v>
          </cell>
          <cell r="D193">
            <v>0</v>
          </cell>
          <cell r="E193">
            <v>0</v>
          </cell>
          <cell r="F193">
            <v>403690755.81999999</v>
          </cell>
        </row>
        <row r="194">
          <cell r="A194">
            <v>167502</v>
          </cell>
          <cell r="B194" t="str">
            <v>TERRESTRE</v>
          </cell>
          <cell r="C194">
            <v>402399174.42000002</v>
          </cell>
          <cell r="D194">
            <v>0</v>
          </cell>
          <cell r="E194">
            <v>0</v>
          </cell>
          <cell r="F194">
            <v>402399174.42000002</v>
          </cell>
        </row>
        <row r="195">
          <cell r="A195">
            <v>16750201</v>
          </cell>
          <cell r="B195" t="str">
            <v>TERRESTRE</v>
          </cell>
          <cell r="C195">
            <v>402399174.42000002</v>
          </cell>
          <cell r="D195">
            <v>0</v>
          </cell>
          <cell r="E195">
            <v>0</v>
          </cell>
          <cell r="F195">
            <v>402399174.42000002</v>
          </cell>
        </row>
        <row r="196">
          <cell r="A196">
            <v>1675020101</v>
          </cell>
          <cell r="B196" t="str">
            <v>Equipos y Maquinas para transporte</v>
          </cell>
          <cell r="C196">
            <v>402399174.42000002</v>
          </cell>
          <cell r="D196">
            <v>0</v>
          </cell>
          <cell r="E196">
            <v>0</v>
          </cell>
          <cell r="F196">
            <v>402399174.42000002</v>
          </cell>
        </row>
        <row r="197">
          <cell r="A197">
            <v>167504</v>
          </cell>
          <cell r="B197" t="str">
            <v>MARITIMO Y FLUVIAL</v>
          </cell>
          <cell r="C197">
            <v>1291581.3999999999</v>
          </cell>
          <cell r="D197">
            <v>0</v>
          </cell>
          <cell r="E197">
            <v>0</v>
          </cell>
          <cell r="F197">
            <v>1291581.3999999999</v>
          </cell>
        </row>
        <row r="198">
          <cell r="A198">
            <v>16750401</v>
          </cell>
          <cell r="B198" t="str">
            <v>MARITIMO Y FLUVIAL</v>
          </cell>
          <cell r="C198">
            <v>1291581.3999999999</v>
          </cell>
          <cell r="D198">
            <v>0</v>
          </cell>
          <cell r="E198">
            <v>0</v>
          </cell>
          <cell r="F198">
            <v>1291581.3999999999</v>
          </cell>
        </row>
        <row r="199">
          <cell r="A199">
            <v>1675040101</v>
          </cell>
          <cell r="B199" t="str">
            <v>Equipos y maq.para transporte maritimo</v>
          </cell>
          <cell r="C199">
            <v>1291581.3999999999</v>
          </cell>
          <cell r="D199">
            <v>0</v>
          </cell>
          <cell r="E199">
            <v>0</v>
          </cell>
          <cell r="F199">
            <v>1291581.3999999999</v>
          </cell>
        </row>
        <row r="200">
          <cell r="A200">
            <v>1680</v>
          </cell>
          <cell r="B200" t="str">
            <v>EQUIPO DE COMEDOR, COCINA, DESPENSA Y HOTELERIA</v>
          </cell>
          <cell r="C200">
            <v>1638710</v>
          </cell>
          <cell r="D200">
            <v>0</v>
          </cell>
          <cell r="E200">
            <v>0</v>
          </cell>
          <cell r="F200">
            <v>1638710</v>
          </cell>
        </row>
        <row r="201">
          <cell r="A201">
            <v>168002</v>
          </cell>
          <cell r="B201" t="str">
            <v>EQUIPO DE RESTAURANTE Y CAFETERIA</v>
          </cell>
          <cell r="C201">
            <v>1638710</v>
          </cell>
          <cell r="D201">
            <v>0</v>
          </cell>
          <cell r="E201">
            <v>0</v>
          </cell>
          <cell r="F201">
            <v>1638710</v>
          </cell>
        </row>
        <row r="202">
          <cell r="A202">
            <v>16800201</v>
          </cell>
          <cell r="B202" t="str">
            <v>MAQUINARIA Y EQUIPO DE RESTAURANTE</v>
          </cell>
          <cell r="C202">
            <v>1638710</v>
          </cell>
          <cell r="D202">
            <v>0</v>
          </cell>
          <cell r="E202">
            <v>0</v>
          </cell>
          <cell r="F202">
            <v>1638710</v>
          </cell>
        </row>
        <row r="203">
          <cell r="A203">
            <v>1680020101</v>
          </cell>
          <cell r="B203" t="str">
            <v>Maquinaria y Equipo de Restaurante</v>
          </cell>
          <cell r="C203">
            <v>1638710</v>
          </cell>
          <cell r="D203">
            <v>0</v>
          </cell>
          <cell r="E203">
            <v>0</v>
          </cell>
          <cell r="F203">
            <v>1638710</v>
          </cell>
        </row>
        <row r="204">
          <cell r="A204">
            <v>1685</v>
          </cell>
          <cell r="B204" t="str">
            <v>DEPRECIACION ACUMULADA DE PROPIEDADES PLANTA Y EQUIPO (CR)</v>
          </cell>
          <cell r="C204">
            <v>-1334308255.72</v>
          </cell>
          <cell r="D204">
            <v>0</v>
          </cell>
          <cell r="E204">
            <v>43337028</v>
          </cell>
          <cell r="F204">
            <v>-1377645283.72</v>
          </cell>
        </row>
        <row r="205">
          <cell r="A205">
            <v>168501</v>
          </cell>
          <cell r="B205" t="str">
            <v>EDIFICACIONES</v>
          </cell>
          <cell r="C205">
            <v>-94031717</v>
          </cell>
          <cell r="D205">
            <v>0</v>
          </cell>
          <cell r="E205">
            <v>2849446</v>
          </cell>
          <cell r="F205">
            <v>-96881163</v>
          </cell>
        </row>
        <row r="206">
          <cell r="A206">
            <v>16850101</v>
          </cell>
          <cell r="B206" t="str">
            <v>EDIFICACIONES</v>
          </cell>
          <cell r="C206">
            <v>-94031717</v>
          </cell>
          <cell r="D206">
            <v>0</v>
          </cell>
          <cell r="E206">
            <v>2849446</v>
          </cell>
          <cell r="F206">
            <v>-96881163</v>
          </cell>
        </row>
        <row r="207">
          <cell r="A207">
            <v>1685010101</v>
          </cell>
          <cell r="B207" t="str">
            <v>Depreciacion Acumulada edificio sede</v>
          </cell>
          <cell r="C207">
            <v>-94031717</v>
          </cell>
          <cell r="D207">
            <v>0</v>
          </cell>
          <cell r="E207">
            <v>2849446</v>
          </cell>
          <cell r="F207">
            <v>-96881163</v>
          </cell>
        </row>
        <row r="208">
          <cell r="A208">
            <v>168504</v>
          </cell>
          <cell r="B208" t="str">
            <v>MAQUINARIA Y EQUIPO</v>
          </cell>
          <cell r="C208">
            <v>-735339</v>
          </cell>
          <cell r="D208">
            <v>0</v>
          </cell>
          <cell r="E208">
            <v>22283</v>
          </cell>
          <cell r="F208">
            <v>-757622</v>
          </cell>
        </row>
        <row r="209">
          <cell r="A209">
            <v>16850401</v>
          </cell>
          <cell r="B209" t="str">
            <v>D.A. MAQUINARIA Y EQUIPO</v>
          </cell>
          <cell r="C209">
            <v>-735339</v>
          </cell>
          <cell r="D209">
            <v>0</v>
          </cell>
          <cell r="E209">
            <v>22283</v>
          </cell>
          <cell r="F209">
            <v>-757622</v>
          </cell>
        </row>
        <row r="210">
          <cell r="A210">
            <v>1685040101</v>
          </cell>
          <cell r="B210" t="str">
            <v>Depreciación Acumulada maquinaria y equipo</v>
          </cell>
          <cell r="C210">
            <v>-735339</v>
          </cell>
          <cell r="D210">
            <v>0</v>
          </cell>
          <cell r="E210">
            <v>22283</v>
          </cell>
          <cell r="F210">
            <v>-757622</v>
          </cell>
        </row>
        <row r="211">
          <cell r="A211">
            <v>168505</v>
          </cell>
          <cell r="B211" t="str">
            <v>EQUIPO MEDICO Y CIENTIFICO</v>
          </cell>
          <cell r="C211">
            <v>-606212593.88</v>
          </cell>
          <cell r="D211">
            <v>0</v>
          </cell>
          <cell r="E211">
            <v>19266978</v>
          </cell>
          <cell r="F211">
            <v>-625479571.88</v>
          </cell>
        </row>
        <row r="212">
          <cell r="A212">
            <v>16850501</v>
          </cell>
          <cell r="B212" t="str">
            <v>D.A. EQUIPO MEDICO Y CIENTIFICO</v>
          </cell>
          <cell r="C212">
            <v>-606212593.88</v>
          </cell>
          <cell r="D212">
            <v>0</v>
          </cell>
          <cell r="E212">
            <v>19266978</v>
          </cell>
          <cell r="F212">
            <v>-625479571.88</v>
          </cell>
        </row>
        <row r="213">
          <cell r="A213">
            <v>1685050101</v>
          </cell>
          <cell r="B213" t="str">
            <v>D.A. Equipo Medico y cientifico</v>
          </cell>
          <cell r="C213">
            <v>-606212593.88</v>
          </cell>
          <cell r="D213">
            <v>0</v>
          </cell>
          <cell r="E213">
            <v>19266978</v>
          </cell>
          <cell r="F213">
            <v>-625479571.88</v>
          </cell>
        </row>
        <row r="214">
          <cell r="A214">
            <v>168506</v>
          </cell>
          <cell r="B214" t="str">
            <v>MUEBLES, ENSERES Y EQUIPOS DE OFICINA</v>
          </cell>
          <cell r="C214">
            <v>-135360530.41</v>
          </cell>
          <cell r="D214">
            <v>0</v>
          </cell>
          <cell r="E214">
            <v>4194657</v>
          </cell>
          <cell r="F214">
            <v>-139555187.41</v>
          </cell>
        </row>
        <row r="215">
          <cell r="A215">
            <v>16850601</v>
          </cell>
          <cell r="B215" t="str">
            <v>D.A. MUEBLES, ENSERES Y EQUIPO DE OFICINA</v>
          </cell>
          <cell r="C215">
            <v>-135360530.41</v>
          </cell>
          <cell r="D215">
            <v>0</v>
          </cell>
          <cell r="E215">
            <v>4194657</v>
          </cell>
          <cell r="F215">
            <v>-139555187.41</v>
          </cell>
        </row>
        <row r="216">
          <cell r="A216">
            <v>1685060101</v>
          </cell>
          <cell r="B216" t="str">
            <v>D.A. Muebles, enseres y equipo de oficina</v>
          </cell>
          <cell r="C216">
            <v>-135360530.41</v>
          </cell>
          <cell r="D216">
            <v>0</v>
          </cell>
          <cell r="E216">
            <v>4194657</v>
          </cell>
          <cell r="F216">
            <v>-139555187.41</v>
          </cell>
        </row>
        <row r="217">
          <cell r="A217">
            <v>168507</v>
          </cell>
          <cell r="B217" t="str">
            <v>EQUIPO DE COMUNICACION Y COMPUTACION</v>
          </cell>
          <cell r="C217">
            <v>-397884094.10000002</v>
          </cell>
          <cell r="D217">
            <v>0</v>
          </cell>
          <cell r="E217">
            <v>13965965</v>
          </cell>
          <cell r="F217">
            <v>-411850059.10000002</v>
          </cell>
        </row>
        <row r="218">
          <cell r="A218">
            <v>16850701</v>
          </cell>
          <cell r="B218" t="str">
            <v>EQUIPO DE COMUNICACION</v>
          </cell>
          <cell r="C218">
            <v>-36578534.350000001</v>
          </cell>
          <cell r="D218">
            <v>0</v>
          </cell>
          <cell r="E218">
            <v>1112653</v>
          </cell>
          <cell r="F218">
            <v>-37691187.350000001</v>
          </cell>
        </row>
        <row r="219">
          <cell r="A219">
            <v>1685070101</v>
          </cell>
          <cell r="B219" t="str">
            <v>D.A. Equipo de Comunicacion</v>
          </cell>
          <cell r="C219">
            <v>-36578534.350000001</v>
          </cell>
          <cell r="D219">
            <v>0</v>
          </cell>
          <cell r="E219">
            <v>1112653</v>
          </cell>
          <cell r="F219">
            <v>-37691187.350000001</v>
          </cell>
        </row>
        <row r="220">
          <cell r="A220">
            <v>16850702</v>
          </cell>
          <cell r="B220" t="str">
            <v>EQUIPO DE COMPUTACION</v>
          </cell>
          <cell r="C220">
            <v>-361305559.75</v>
          </cell>
          <cell r="D220">
            <v>0</v>
          </cell>
          <cell r="E220">
            <v>12853312</v>
          </cell>
          <cell r="F220">
            <v>-374158871.75</v>
          </cell>
        </row>
        <row r="221">
          <cell r="A221">
            <v>1685070201</v>
          </cell>
          <cell r="B221" t="str">
            <v>D.A. Equipo de Computacion</v>
          </cell>
          <cell r="C221">
            <v>-361305559.75</v>
          </cell>
          <cell r="D221">
            <v>0</v>
          </cell>
          <cell r="E221">
            <v>12853312</v>
          </cell>
          <cell r="F221">
            <v>-374158871.75</v>
          </cell>
        </row>
        <row r="222">
          <cell r="A222">
            <v>168508</v>
          </cell>
          <cell r="B222" t="str">
            <v>EQUIPO DE TRANSPORTE TRACCION Y ELEVACION</v>
          </cell>
          <cell r="C222">
            <v>-99774756.329999998</v>
          </cell>
          <cell r="D222">
            <v>0</v>
          </cell>
          <cell r="E222">
            <v>3024042</v>
          </cell>
          <cell r="F222">
            <v>-102798798.33</v>
          </cell>
        </row>
        <row r="223">
          <cell r="A223">
            <v>16850801</v>
          </cell>
          <cell r="B223" t="str">
            <v>EQUIPO DE TRANSPORTE TRACCION Y ELEVACION</v>
          </cell>
          <cell r="C223">
            <v>-99774756.329999998</v>
          </cell>
          <cell r="D223">
            <v>0</v>
          </cell>
          <cell r="E223">
            <v>3024042</v>
          </cell>
          <cell r="F223">
            <v>-102798798.33</v>
          </cell>
        </row>
        <row r="224">
          <cell r="A224">
            <v>1685080101</v>
          </cell>
          <cell r="B224" t="str">
            <v>D.A. Equipo de Transporte, traccion y elevacion</v>
          </cell>
          <cell r="C224">
            <v>-99774756.329999998</v>
          </cell>
          <cell r="D224">
            <v>0</v>
          </cell>
          <cell r="E224">
            <v>3024042</v>
          </cell>
          <cell r="F224">
            <v>-102798798.33</v>
          </cell>
        </row>
        <row r="225">
          <cell r="A225">
            <v>168509</v>
          </cell>
          <cell r="B225" t="str">
            <v>EQUIPO DE COMEDOR, COCINA, DESPENSA Y HOTELERIA</v>
          </cell>
          <cell r="C225">
            <v>-309225</v>
          </cell>
          <cell r="D225">
            <v>0</v>
          </cell>
          <cell r="E225">
            <v>13657</v>
          </cell>
          <cell r="F225">
            <v>-322882</v>
          </cell>
        </row>
        <row r="226">
          <cell r="A226">
            <v>16850901</v>
          </cell>
          <cell r="B226" t="str">
            <v>EQUIPO DE COMEDOR, COCINA, DESPENSA Y HOTELERIA</v>
          </cell>
          <cell r="C226">
            <v>-309225</v>
          </cell>
          <cell r="D226">
            <v>0</v>
          </cell>
          <cell r="E226">
            <v>13657</v>
          </cell>
          <cell r="F226">
            <v>-322882</v>
          </cell>
        </row>
        <row r="227">
          <cell r="A227">
            <v>1685090101</v>
          </cell>
          <cell r="B227" t="str">
            <v xml:space="preserve">Equipo de Comedor Cocina Despensa y Hoteleria </v>
          </cell>
          <cell r="C227">
            <v>-309225</v>
          </cell>
          <cell r="D227">
            <v>0</v>
          </cell>
          <cell r="E227">
            <v>13657</v>
          </cell>
          <cell r="F227">
            <v>-322882</v>
          </cell>
        </row>
        <row r="228">
          <cell r="A228">
            <v>19</v>
          </cell>
          <cell r="B228" t="str">
            <v>OTROS ACTIVOS</v>
          </cell>
          <cell r="C228">
            <v>10997046545.9</v>
          </cell>
          <cell r="D228">
            <v>2269538484.5599999</v>
          </cell>
          <cell r="E228">
            <v>3269150211.75</v>
          </cell>
          <cell r="F228">
            <v>9997434818.7099991</v>
          </cell>
        </row>
        <row r="229">
          <cell r="A229">
            <v>1906</v>
          </cell>
          <cell r="B229" t="str">
            <v>AVANCES Y ANTICIPOS ENTREGADOS</v>
          </cell>
          <cell r="C229">
            <v>1629503174.98</v>
          </cell>
          <cell r="D229">
            <v>294424872</v>
          </cell>
          <cell r="E229">
            <v>32845581.34</v>
          </cell>
          <cell r="F229">
            <v>1891082465.6400001</v>
          </cell>
        </row>
        <row r="230">
          <cell r="A230">
            <v>190601</v>
          </cell>
          <cell r="B230" t="str">
            <v>ANTICIPOS SOBRE CONVENIOS Y ACUERDOS</v>
          </cell>
          <cell r="C230">
            <v>0</v>
          </cell>
          <cell r="D230">
            <v>68196599</v>
          </cell>
          <cell r="E230">
            <v>0</v>
          </cell>
          <cell r="F230">
            <v>68196599</v>
          </cell>
        </row>
        <row r="231">
          <cell r="A231">
            <v>19060101</v>
          </cell>
          <cell r="B231" t="str">
            <v>ANTICIPOS SOBRE CONVENIOS Y ACUERDOS</v>
          </cell>
          <cell r="C231">
            <v>0</v>
          </cell>
          <cell r="D231">
            <v>68196599</v>
          </cell>
          <cell r="E231">
            <v>0</v>
          </cell>
          <cell r="F231">
            <v>68196599</v>
          </cell>
        </row>
        <row r="232">
          <cell r="A232">
            <v>1906010101</v>
          </cell>
          <cell r="B232" t="str">
            <v>Anticipos sobre Convenios y Acuerdos</v>
          </cell>
          <cell r="C232">
            <v>0</v>
          </cell>
          <cell r="D232">
            <v>68196599</v>
          </cell>
          <cell r="E232">
            <v>0</v>
          </cell>
          <cell r="F232">
            <v>68196599</v>
          </cell>
        </row>
        <row r="233">
          <cell r="A233">
            <v>190603</v>
          </cell>
          <cell r="B233" t="str">
            <v>AVANCES PARA VIATICOS Y GASTOS DE VIAJE</v>
          </cell>
          <cell r="C233">
            <v>5237012</v>
          </cell>
          <cell r="D233">
            <v>19211973</v>
          </cell>
          <cell r="E233">
            <v>3282248</v>
          </cell>
          <cell r="F233">
            <v>21166737</v>
          </cell>
        </row>
        <row r="234">
          <cell r="A234">
            <v>19060301</v>
          </cell>
          <cell r="B234" t="str">
            <v>VIATICOS</v>
          </cell>
          <cell r="C234">
            <v>5237012</v>
          </cell>
          <cell r="D234">
            <v>19211973</v>
          </cell>
          <cell r="E234">
            <v>3282248</v>
          </cell>
          <cell r="F234">
            <v>21166737</v>
          </cell>
        </row>
        <row r="235">
          <cell r="A235">
            <v>1906030101</v>
          </cell>
          <cell r="B235" t="str">
            <v>Avance para Viáticos y Gastos de Viaje al interior</v>
          </cell>
          <cell r="C235">
            <v>5237012</v>
          </cell>
          <cell r="D235">
            <v>19211973</v>
          </cell>
          <cell r="E235">
            <v>3282248</v>
          </cell>
          <cell r="F235">
            <v>21166737</v>
          </cell>
        </row>
        <row r="236">
          <cell r="A236">
            <v>190604</v>
          </cell>
          <cell r="B236" t="str">
            <v>ANTICIPO PARA ADQUISICION DE BIENES Y SERVICIOS</v>
          </cell>
          <cell r="C236">
            <v>1579466264.5999999</v>
          </cell>
          <cell r="D236">
            <v>207016300</v>
          </cell>
          <cell r="E236">
            <v>29563333.34</v>
          </cell>
          <cell r="F236">
            <v>1756919231.26</v>
          </cell>
        </row>
        <row r="237">
          <cell r="A237">
            <v>19060401</v>
          </cell>
          <cell r="B237" t="str">
            <v>ANTICIPO PARA ADQUISICION DE BIENES Y SERVICIOS</v>
          </cell>
          <cell r="C237">
            <v>1579466264.5999999</v>
          </cell>
          <cell r="D237">
            <v>207016300</v>
          </cell>
          <cell r="E237">
            <v>29563333.34</v>
          </cell>
          <cell r="F237">
            <v>1756919231.26</v>
          </cell>
        </row>
        <row r="238">
          <cell r="A238">
            <v>1906040102</v>
          </cell>
          <cell r="B238" t="str">
            <v>Anticipo por adquisicion de servicios</v>
          </cell>
          <cell r="C238">
            <v>1579466264.5999999</v>
          </cell>
          <cell r="D238">
            <v>207016300</v>
          </cell>
          <cell r="E238">
            <v>29563333.34</v>
          </cell>
          <cell r="F238">
            <v>1756919231.26</v>
          </cell>
        </row>
        <row r="239">
          <cell r="A239">
            <v>190690</v>
          </cell>
          <cell r="B239" t="str">
            <v>OTROS AVANCES Y ANTICIPOS</v>
          </cell>
          <cell r="C239">
            <v>44799898.380000003</v>
          </cell>
          <cell r="D239">
            <v>0</v>
          </cell>
          <cell r="E239">
            <v>0</v>
          </cell>
          <cell r="F239">
            <v>44799898.380000003</v>
          </cell>
        </row>
        <row r="240">
          <cell r="A240">
            <v>19069001</v>
          </cell>
          <cell r="B240" t="str">
            <v>ANTICIPOS PARA PROYECTOS DE INVERSION</v>
          </cell>
          <cell r="C240">
            <v>44799898.380000003</v>
          </cell>
          <cell r="D240">
            <v>0</v>
          </cell>
          <cell r="E240">
            <v>0</v>
          </cell>
          <cell r="F240">
            <v>44799898.380000003</v>
          </cell>
        </row>
        <row r="241">
          <cell r="A241">
            <v>1906900102</v>
          </cell>
          <cell r="B241" t="str">
            <v>Anticipos para Proyectos de inversion</v>
          </cell>
          <cell r="C241">
            <v>44799898.380000003</v>
          </cell>
          <cell r="D241">
            <v>0</v>
          </cell>
          <cell r="E241">
            <v>0</v>
          </cell>
          <cell r="F241">
            <v>44799898.380000003</v>
          </cell>
        </row>
        <row r="242">
          <cell r="A242">
            <v>1908</v>
          </cell>
          <cell r="B242" t="str">
            <v>RECURSOS ENTREGADOS EN ADMINISTRACIÒN</v>
          </cell>
          <cell r="C242">
            <v>8712816104.4200001</v>
          </cell>
          <cell r="D242">
            <v>1975113612.5599999</v>
          </cell>
          <cell r="E242">
            <v>3236304630.4099998</v>
          </cell>
          <cell r="F242">
            <v>7451625086.5699997</v>
          </cell>
        </row>
        <row r="243">
          <cell r="A243">
            <v>190801</v>
          </cell>
          <cell r="B243" t="str">
            <v>EN ADMINISTRACION</v>
          </cell>
          <cell r="C243">
            <v>39733099</v>
          </cell>
          <cell r="D243">
            <v>317064812.69999999</v>
          </cell>
          <cell r="E243">
            <v>317064812</v>
          </cell>
          <cell r="F243">
            <v>39733099.700000003</v>
          </cell>
        </row>
        <row r="244">
          <cell r="A244">
            <v>19080101</v>
          </cell>
          <cell r="B244" t="str">
            <v>EN ADMINISTRACION</v>
          </cell>
          <cell r="C244">
            <v>39733099</v>
          </cell>
          <cell r="D244">
            <v>317064812.69999999</v>
          </cell>
          <cell r="E244">
            <v>317064812</v>
          </cell>
          <cell r="F244">
            <v>39733099.700000003</v>
          </cell>
        </row>
        <row r="245">
          <cell r="A245">
            <v>1908010101</v>
          </cell>
          <cell r="B245" t="str">
            <v>En administracion</v>
          </cell>
          <cell r="C245">
            <v>39733099</v>
          </cell>
          <cell r="D245">
            <v>0</v>
          </cell>
          <cell r="E245">
            <v>0</v>
          </cell>
          <cell r="F245">
            <v>39733099</v>
          </cell>
        </row>
        <row r="246">
          <cell r="A246">
            <v>1908010103</v>
          </cell>
          <cell r="B246" t="str">
            <v>Fondo Desarrollo Regional</v>
          </cell>
          <cell r="C246">
            <v>0</v>
          </cell>
          <cell r="D246">
            <v>317064812.69999999</v>
          </cell>
          <cell r="E246">
            <v>317064812</v>
          </cell>
          <cell r="F246">
            <v>0.7</v>
          </cell>
        </row>
        <row r="247">
          <cell r="A247">
            <v>190803</v>
          </cell>
          <cell r="B247" t="str">
            <v>ENCARGO FIDUCIARIO-FIDUCIA DE ADMINISTRACION Y PAGOS</v>
          </cell>
          <cell r="C247">
            <v>8673083005.4200001</v>
          </cell>
          <cell r="D247">
            <v>1658048799.8599999</v>
          </cell>
          <cell r="E247">
            <v>2919239818.4099998</v>
          </cell>
          <cell r="F247">
            <v>7411891986.8699999</v>
          </cell>
        </row>
        <row r="248">
          <cell r="A248">
            <v>19080301</v>
          </cell>
          <cell r="B248" t="str">
            <v>ENCARGO FIDUCIARIO-FIDUCIA DE ADMINISTRACION Y PAGOS</v>
          </cell>
          <cell r="C248">
            <v>8673083005.4200001</v>
          </cell>
          <cell r="D248">
            <v>1658048799.8599999</v>
          </cell>
          <cell r="E248">
            <v>2919239818.4099998</v>
          </cell>
          <cell r="F248">
            <v>7411891986.8699999</v>
          </cell>
        </row>
        <row r="249">
          <cell r="A249">
            <v>1908030101</v>
          </cell>
          <cell r="B249" t="str">
            <v>Fiduciaria Occidente-CGSM-peaje</v>
          </cell>
          <cell r="C249">
            <v>8616199450.8999996</v>
          </cell>
          <cell r="D249">
            <v>1139255550.6400001</v>
          </cell>
          <cell r="E249">
            <v>2356730260.3299999</v>
          </cell>
          <cell r="F249">
            <v>7398724741.21</v>
          </cell>
        </row>
        <row r="250">
          <cell r="A250">
            <v>1908030102</v>
          </cell>
          <cell r="B250" t="str">
            <v>Fiduoccidente stasa Peaje 3%</v>
          </cell>
          <cell r="C250">
            <v>78152.52</v>
          </cell>
          <cell r="D250">
            <v>304800369</v>
          </cell>
          <cell r="E250">
            <v>304000000</v>
          </cell>
          <cell r="F250">
            <v>878521.52</v>
          </cell>
        </row>
        <row r="251">
          <cell r="A251">
            <v>1908030103</v>
          </cell>
          <cell r="B251" t="str">
            <v>Fiduoccidente stasa peaje Tucurinca</v>
          </cell>
          <cell r="C251">
            <v>54134778.340000004</v>
          </cell>
          <cell r="D251">
            <v>213992878.72999999</v>
          </cell>
          <cell r="E251">
            <v>258500000</v>
          </cell>
          <cell r="F251">
            <v>9627657.0700000003</v>
          </cell>
        </row>
        <row r="252">
          <cell r="A252">
            <v>1908030104</v>
          </cell>
          <cell r="B252" t="str">
            <v>Fiduoccidente stasa Peaje 5%</v>
          </cell>
          <cell r="C252">
            <v>2670623.66</v>
          </cell>
          <cell r="D252">
            <v>1.49</v>
          </cell>
          <cell r="E252">
            <v>9558.08</v>
          </cell>
          <cell r="F252">
            <v>2661067.0699999998</v>
          </cell>
        </row>
        <row r="253">
          <cell r="A253">
            <v>1909</v>
          </cell>
          <cell r="B253" t="str">
            <v>DEPOSITOS ENTREGADOS EN GARANTIA</v>
          </cell>
          <cell r="C253">
            <v>654727266.5</v>
          </cell>
          <cell r="D253">
            <v>0</v>
          </cell>
          <cell r="E253">
            <v>0</v>
          </cell>
          <cell r="F253">
            <v>654727266.5</v>
          </cell>
        </row>
        <row r="254">
          <cell r="A254">
            <v>190903</v>
          </cell>
          <cell r="B254" t="str">
            <v>DEPOSITOS JUDICIALES</v>
          </cell>
          <cell r="C254">
            <v>654727266.5</v>
          </cell>
          <cell r="D254">
            <v>0</v>
          </cell>
          <cell r="E254">
            <v>0</v>
          </cell>
          <cell r="F254">
            <v>654727266.5</v>
          </cell>
        </row>
        <row r="255">
          <cell r="A255">
            <v>19090301</v>
          </cell>
          <cell r="B255" t="str">
            <v>Depositos Judiciales por embargo</v>
          </cell>
          <cell r="C255">
            <v>654727266.5</v>
          </cell>
          <cell r="D255">
            <v>0</v>
          </cell>
          <cell r="E255">
            <v>0</v>
          </cell>
          <cell r="F255">
            <v>654727266.5</v>
          </cell>
        </row>
        <row r="256">
          <cell r="A256">
            <v>1909030101</v>
          </cell>
          <cell r="B256" t="str">
            <v>Depositos Judiciales por Embargo</v>
          </cell>
          <cell r="C256">
            <v>654727266.5</v>
          </cell>
          <cell r="D256">
            <v>0</v>
          </cell>
          <cell r="E256">
            <v>0</v>
          </cell>
          <cell r="F256">
            <v>654727266.5</v>
          </cell>
        </row>
        <row r="257">
          <cell r="A257">
            <v>2</v>
          </cell>
          <cell r="B257" t="str">
            <v>PASIVO</v>
          </cell>
          <cell r="C257">
            <v>-3023902847.8699999</v>
          </cell>
          <cell r="D257">
            <v>6973532613.3500004</v>
          </cell>
          <cell r="E257">
            <v>7224640298.5699997</v>
          </cell>
          <cell r="F257">
            <v>-3275010533.0900002</v>
          </cell>
        </row>
        <row r="258">
          <cell r="A258">
            <v>24</v>
          </cell>
          <cell r="B258" t="str">
            <v>CUENTAS POR PAGAR</v>
          </cell>
          <cell r="C258">
            <v>-761437754.11000001</v>
          </cell>
          <cell r="D258">
            <v>5221699062.1199999</v>
          </cell>
          <cell r="E258">
            <v>6020922913.4399996</v>
          </cell>
          <cell r="F258">
            <v>-1560661605.4300001</v>
          </cell>
        </row>
        <row r="259">
          <cell r="A259">
            <v>2401</v>
          </cell>
          <cell r="B259" t="str">
            <v>ADQUISICION DE BIENES Y SERVICIOS NACIONALES</v>
          </cell>
          <cell r="C259">
            <v>-6531268</v>
          </cell>
          <cell r="D259">
            <v>3819829829.2399998</v>
          </cell>
          <cell r="E259">
            <v>4722759474.4300003</v>
          </cell>
          <cell r="F259">
            <v>-909460913.19000006</v>
          </cell>
        </row>
        <row r="260">
          <cell r="A260">
            <v>240101</v>
          </cell>
          <cell r="B260" t="str">
            <v>BIENES Y SERVICIOS</v>
          </cell>
          <cell r="C260">
            <v>-6531268</v>
          </cell>
          <cell r="D260">
            <v>618145413.05999994</v>
          </cell>
          <cell r="E260">
            <v>613710745.05999994</v>
          </cell>
          <cell r="F260">
            <v>-2096600</v>
          </cell>
        </row>
        <row r="261">
          <cell r="A261">
            <v>24010101</v>
          </cell>
          <cell r="B261" t="str">
            <v>BIENES</v>
          </cell>
          <cell r="C261">
            <v>0</v>
          </cell>
          <cell r="D261">
            <v>24497326</v>
          </cell>
          <cell r="E261">
            <v>24497326</v>
          </cell>
          <cell r="F261">
            <v>0</v>
          </cell>
        </row>
        <row r="262">
          <cell r="A262">
            <v>2401010101</v>
          </cell>
          <cell r="B262" t="str">
            <v>Bienes</v>
          </cell>
          <cell r="C262">
            <v>0</v>
          </cell>
          <cell r="D262">
            <v>24497326</v>
          </cell>
          <cell r="E262">
            <v>24497326</v>
          </cell>
          <cell r="F262">
            <v>0</v>
          </cell>
        </row>
        <row r="263">
          <cell r="A263">
            <v>24010102</v>
          </cell>
          <cell r="B263" t="str">
            <v>SERVICIOS</v>
          </cell>
          <cell r="C263">
            <v>-6531268</v>
          </cell>
          <cell r="D263">
            <v>593648087.05999994</v>
          </cell>
          <cell r="E263">
            <v>589213419.05999994</v>
          </cell>
          <cell r="F263">
            <v>-2096600</v>
          </cell>
        </row>
        <row r="264">
          <cell r="A264">
            <v>2401010201</v>
          </cell>
          <cell r="B264" t="str">
            <v>Servicios</v>
          </cell>
          <cell r="C264">
            <v>-6531268</v>
          </cell>
          <cell r="D264">
            <v>593648087.05999994</v>
          </cell>
          <cell r="E264">
            <v>589213419.05999994</v>
          </cell>
          <cell r="F264">
            <v>-2096600</v>
          </cell>
        </row>
        <row r="265">
          <cell r="A265">
            <v>240102</v>
          </cell>
          <cell r="B265" t="str">
            <v>PROYECTOS DE INVERSION</v>
          </cell>
          <cell r="C265">
            <v>0</v>
          </cell>
          <cell r="D265">
            <v>3201684416.1799998</v>
          </cell>
          <cell r="E265">
            <v>4109048729.3699999</v>
          </cell>
          <cell r="F265">
            <v>-907364313.19000006</v>
          </cell>
        </row>
        <row r="266">
          <cell r="A266">
            <v>24010201</v>
          </cell>
          <cell r="B266" t="str">
            <v>PROYECTOS DE INVERSION</v>
          </cell>
          <cell r="C266">
            <v>0</v>
          </cell>
          <cell r="D266">
            <v>3201684416.1799998</v>
          </cell>
          <cell r="E266">
            <v>4109048729.3699999</v>
          </cell>
          <cell r="F266">
            <v>-907364313.19000006</v>
          </cell>
        </row>
        <row r="267">
          <cell r="A267">
            <v>2401020101</v>
          </cell>
          <cell r="B267" t="str">
            <v>Interventoria y Consultoria</v>
          </cell>
          <cell r="C267">
            <v>0</v>
          </cell>
          <cell r="D267">
            <v>171324594.34</v>
          </cell>
          <cell r="E267">
            <v>432298178.52999997</v>
          </cell>
          <cell r="F267">
            <v>-260973584.19</v>
          </cell>
        </row>
        <row r="268">
          <cell r="A268">
            <v>2401020102</v>
          </cell>
          <cell r="B268" t="str">
            <v>Ejecución de Obras</v>
          </cell>
          <cell r="C268">
            <v>0</v>
          </cell>
          <cell r="D268">
            <v>2666371863.8400002</v>
          </cell>
          <cell r="E268">
            <v>3312762592.8400002</v>
          </cell>
          <cell r="F268">
            <v>-646390729</v>
          </cell>
        </row>
        <row r="269">
          <cell r="A269">
            <v>2401020103</v>
          </cell>
          <cell r="B269" t="str">
            <v>Convenios</v>
          </cell>
          <cell r="C269">
            <v>0</v>
          </cell>
          <cell r="D269">
            <v>363987958</v>
          </cell>
          <cell r="E269">
            <v>363987958</v>
          </cell>
          <cell r="F269">
            <v>0</v>
          </cell>
        </row>
        <row r="270">
          <cell r="A270">
            <v>2407</v>
          </cell>
          <cell r="B270" t="str">
            <v>RECURSOS A FAVOR DE TERCEROS</v>
          </cell>
          <cell r="C270">
            <v>-505213500.45999998</v>
          </cell>
          <cell r="D270">
            <v>403921482.82999998</v>
          </cell>
          <cell r="E270">
            <v>371672650.29000002</v>
          </cell>
          <cell r="F270">
            <v>-472964667.92000002</v>
          </cell>
        </row>
        <row r="271">
          <cell r="A271">
            <v>240706</v>
          </cell>
          <cell r="B271" t="str">
            <v>COBRO CARTERA DE TERCEROS</v>
          </cell>
          <cell r="C271">
            <v>-205403528</v>
          </cell>
          <cell r="D271">
            <v>205403528</v>
          </cell>
          <cell r="E271">
            <v>173064700</v>
          </cell>
          <cell r="F271">
            <v>-173064700</v>
          </cell>
        </row>
        <row r="272">
          <cell r="A272">
            <v>24070601</v>
          </cell>
          <cell r="B272" t="str">
            <v>CONTRIB.ESPECIAL 5% CONTRATOS DE O.</v>
          </cell>
          <cell r="C272">
            <v>-205403528</v>
          </cell>
          <cell r="D272">
            <v>205403528</v>
          </cell>
          <cell r="E272">
            <v>173064700</v>
          </cell>
          <cell r="F272">
            <v>-173064700</v>
          </cell>
        </row>
        <row r="273">
          <cell r="A273">
            <v>2407060101</v>
          </cell>
          <cell r="B273" t="str">
            <v>CONTRIB.ESPECIAL 5% CONTRATOS DE O.</v>
          </cell>
          <cell r="C273">
            <v>-205403528</v>
          </cell>
          <cell r="D273">
            <v>205403528</v>
          </cell>
          <cell r="E273">
            <v>173064700</v>
          </cell>
          <cell r="F273">
            <v>-173064700</v>
          </cell>
        </row>
        <row r="274">
          <cell r="A274">
            <v>240720</v>
          </cell>
          <cell r="B274" t="str">
            <v>RECAUDOS POR CLASIFICAR</v>
          </cell>
          <cell r="C274">
            <v>-55714865.880000003</v>
          </cell>
          <cell r="D274">
            <v>16891954.829999998</v>
          </cell>
          <cell r="E274">
            <v>42447185.450000003</v>
          </cell>
          <cell r="F274">
            <v>-81270096.5</v>
          </cell>
        </row>
        <row r="275">
          <cell r="A275">
            <v>24072001</v>
          </cell>
          <cell r="B275" t="str">
            <v>CONSIGNACIONES POR IDENTIFICAR</v>
          </cell>
          <cell r="C275">
            <v>-55714865.880000003</v>
          </cell>
          <cell r="D275">
            <v>16891954.829999998</v>
          </cell>
          <cell r="E275">
            <v>42447185.450000003</v>
          </cell>
          <cell r="F275">
            <v>-81270096.5</v>
          </cell>
        </row>
        <row r="276">
          <cell r="A276">
            <v>2407200101</v>
          </cell>
          <cell r="B276" t="str">
            <v>Cuenta uso de Agua</v>
          </cell>
          <cell r="C276">
            <v>-10399958.75</v>
          </cell>
          <cell r="D276">
            <v>3656145</v>
          </cell>
          <cell r="E276">
            <v>3334224.45</v>
          </cell>
          <cell r="F276">
            <v>-10078038.199999999</v>
          </cell>
        </row>
        <row r="277">
          <cell r="A277">
            <v>2407200102</v>
          </cell>
          <cell r="B277" t="str">
            <v>Cuenta Tasa Retributiva</v>
          </cell>
          <cell r="C277">
            <v>-1559914.33</v>
          </cell>
          <cell r="D277">
            <v>0</v>
          </cell>
          <cell r="E277">
            <v>0</v>
          </cell>
          <cell r="F277">
            <v>-1559914.33</v>
          </cell>
        </row>
        <row r="278">
          <cell r="A278">
            <v>2407200103</v>
          </cell>
          <cell r="B278" t="str">
            <v>Otras no identificadas</v>
          </cell>
          <cell r="C278">
            <v>-43754992.799999997</v>
          </cell>
          <cell r="D278">
            <v>13235809.83</v>
          </cell>
          <cell r="E278">
            <v>39112961</v>
          </cell>
          <cell r="F278">
            <v>-69632143.969999999</v>
          </cell>
        </row>
        <row r="279">
          <cell r="A279">
            <v>240722</v>
          </cell>
          <cell r="B279" t="str">
            <v>ESTAMPILLAS</v>
          </cell>
          <cell r="C279">
            <v>-181626000</v>
          </cell>
          <cell r="D279">
            <v>181626000</v>
          </cell>
          <cell r="E279">
            <v>90750000</v>
          </cell>
          <cell r="F279">
            <v>-90750000</v>
          </cell>
        </row>
        <row r="280">
          <cell r="A280">
            <v>24072201</v>
          </cell>
          <cell r="B280" t="str">
            <v>ESTAMPILLA PRO HOSPITAL UNIV.FERNAN</v>
          </cell>
          <cell r="C280">
            <v>-90813000</v>
          </cell>
          <cell r="D280">
            <v>90813000</v>
          </cell>
          <cell r="E280">
            <v>45375000</v>
          </cell>
          <cell r="F280">
            <v>-45375000</v>
          </cell>
        </row>
        <row r="281">
          <cell r="A281">
            <v>2407220101</v>
          </cell>
          <cell r="B281" t="str">
            <v>ESTAM.PROHOSPITAL TROCONIS CTA 0799</v>
          </cell>
          <cell r="C281">
            <v>-90813000</v>
          </cell>
          <cell r="D281">
            <v>90813000</v>
          </cell>
          <cell r="E281">
            <v>45375000</v>
          </cell>
          <cell r="F281">
            <v>-45375000</v>
          </cell>
        </row>
        <row r="282">
          <cell r="A282">
            <v>24072202</v>
          </cell>
          <cell r="B282" t="str">
            <v>ESTAMPILLA UNIMAG</v>
          </cell>
          <cell r="C282">
            <v>-90813000</v>
          </cell>
          <cell r="D282">
            <v>90813000</v>
          </cell>
          <cell r="E282">
            <v>45375000</v>
          </cell>
          <cell r="F282">
            <v>-45375000</v>
          </cell>
        </row>
        <row r="283">
          <cell r="A283">
            <v>2407220201</v>
          </cell>
          <cell r="B283" t="str">
            <v>ESTAMPILLA UNIMAG</v>
          </cell>
          <cell r="C283">
            <v>-90813000</v>
          </cell>
          <cell r="D283">
            <v>90813000</v>
          </cell>
          <cell r="E283">
            <v>45375000</v>
          </cell>
          <cell r="F283">
            <v>-45375000</v>
          </cell>
        </row>
        <row r="284">
          <cell r="A284">
            <v>240790</v>
          </cell>
          <cell r="B284" t="str">
            <v>OTROS RECAUDOS A FAVOR DE TERCEROS</v>
          </cell>
          <cell r="C284">
            <v>-62469106.579999998</v>
          </cell>
          <cell r="D284">
            <v>0</v>
          </cell>
          <cell r="E284">
            <v>65410764.840000004</v>
          </cell>
          <cell r="F284">
            <v>-127879871.42</v>
          </cell>
        </row>
        <row r="285">
          <cell r="A285">
            <v>24079003</v>
          </cell>
          <cell r="B285" t="str">
            <v>ESTAMP PRO-UNINAL DEMAS U.ESTATALES</v>
          </cell>
          <cell r="C285">
            <v>-62469106.579999998</v>
          </cell>
          <cell r="D285">
            <v>0</v>
          </cell>
          <cell r="E285">
            <v>65410764.840000004</v>
          </cell>
          <cell r="F285">
            <v>-127879871.42</v>
          </cell>
        </row>
        <row r="286">
          <cell r="A286">
            <v>2407900301</v>
          </cell>
          <cell r="B286" t="str">
            <v>ESTAMP.PRO UNIV.NAL DEMAS ESTAT 002</v>
          </cell>
          <cell r="C286">
            <v>-62469106.579999998</v>
          </cell>
          <cell r="D286">
            <v>0</v>
          </cell>
          <cell r="E286">
            <v>65410764.840000004</v>
          </cell>
          <cell r="F286">
            <v>-127879871.42</v>
          </cell>
        </row>
        <row r="287">
          <cell r="A287">
            <v>2424</v>
          </cell>
          <cell r="B287" t="str">
            <v>DESCUENTOS DE NOMINA</v>
          </cell>
          <cell r="C287">
            <v>-83084431</v>
          </cell>
          <cell r="D287">
            <v>131386140</v>
          </cell>
          <cell r="E287">
            <v>89627900</v>
          </cell>
          <cell r="F287">
            <v>-41326191</v>
          </cell>
        </row>
        <row r="288">
          <cell r="A288">
            <v>242401</v>
          </cell>
          <cell r="B288" t="str">
            <v>APORTES A FONDOS PENSIONALES</v>
          </cell>
          <cell r="C288">
            <v>-18264658</v>
          </cell>
          <cell r="D288">
            <v>18264658</v>
          </cell>
          <cell r="E288">
            <v>19175971</v>
          </cell>
          <cell r="F288">
            <v>-19175971</v>
          </cell>
        </row>
        <row r="289">
          <cell r="A289">
            <v>24240101</v>
          </cell>
          <cell r="B289" t="str">
            <v>APORTES A FONDOS PENSIONALES</v>
          </cell>
          <cell r="C289">
            <v>-18264658</v>
          </cell>
          <cell r="D289">
            <v>18264658</v>
          </cell>
          <cell r="E289">
            <v>19175971</v>
          </cell>
          <cell r="F289">
            <v>-19175971</v>
          </cell>
        </row>
        <row r="290">
          <cell r="A290">
            <v>2424010102</v>
          </cell>
          <cell r="B290" t="str">
            <v>Pensiones Colpensiones</v>
          </cell>
          <cell r="C290">
            <v>-13277612</v>
          </cell>
          <cell r="D290">
            <v>13277612</v>
          </cell>
          <cell r="E290">
            <v>13868277</v>
          </cell>
          <cell r="F290">
            <v>-13868277</v>
          </cell>
        </row>
        <row r="291">
          <cell r="A291">
            <v>2424010104</v>
          </cell>
          <cell r="B291" t="str">
            <v>Pensiones Porvenir</v>
          </cell>
          <cell r="C291">
            <v>-3418850</v>
          </cell>
          <cell r="D291">
            <v>3418850</v>
          </cell>
          <cell r="E291">
            <v>3597959</v>
          </cell>
          <cell r="F291">
            <v>-3597959</v>
          </cell>
        </row>
        <row r="292">
          <cell r="A292">
            <v>2424010105</v>
          </cell>
          <cell r="B292" t="str">
            <v>Pensiones Colfondos</v>
          </cell>
          <cell r="C292">
            <v>-1026485</v>
          </cell>
          <cell r="D292">
            <v>1026485</v>
          </cell>
          <cell r="E292">
            <v>1168024</v>
          </cell>
          <cell r="F292">
            <v>-1168024</v>
          </cell>
        </row>
        <row r="293">
          <cell r="A293">
            <v>2424010106</v>
          </cell>
          <cell r="B293" t="str">
            <v>Pensiones Protección</v>
          </cell>
          <cell r="C293">
            <v>-541711</v>
          </cell>
          <cell r="D293">
            <v>541711</v>
          </cell>
          <cell r="E293">
            <v>541711</v>
          </cell>
          <cell r="F293">
            <v>-541711</v>
          </cell>
        </row>
        <row r="294">
          <cell r="A294">
            <v>242402</v>
          </cell>
          <cell r="B294" t="str">
            <v>APORTES A SEGURIDAD SOCIAL EN SALUD</v>
          </cell>
          <cell r="C294">
            <v>-19435457</v>
          </cell>
          <cell r="D294">
            <v>20484458</v>
          </cell>
          <cell r="E294">
            <v>20346821</v>
          </cell>
          <cell r="F294">
            <v>-19297820</v>
          </cell>
        </row>
        <row r="295">
          <cell r="A295">
            <v>24240201</v>
          </cell>
          <cell r="B295" t="str">
            <v>APORTES A SEGURIDAD SOCIAL EN SALUD</v>
          </cell>
          <cell r="C295">
            <v>-18386507</v>
          </cell>
          <cell r="D295">
            <v>18386558</v>
          </cell>
          <cell r="E295">
            <v>19297871</v>
          </cell>
          <cell r="F295">
            <v>-19297820</v>
          </cell>
        </row>
        <row r="296">
          <cell r="A296">
            <v>2424020103</v>
          </cell>
          <cell r="B296" t="str">
            <v>Salud Sanitas</v>
          </cell>
          <cell r="C296">
            <v>-11814664</v>
          </cell>
          <cell r="D296">
            <v>11814715</v>
          </cell>
          <cell r="E296">
            <v>12381807</v>
          </cell>
          <cell r="F296">
            <v>-12381756</v>
          </cell>
        </row>
        <row r="297">
          <cell r="A297">
            <v>2424020106</v>
          </cell>
          <cell r="B297" t="str">
            <v>Salud Famisanar</v>
          </cell>
          <cell r="C297">
            <v>-512507</v>
          </cell>
          <cell r="D297">
            <v>512507</v>
          </cell>
          <cell r="E297">
            <v>587190</v>
          </cell>
          <cell r="F297">
            <v>-587190</v>
          </cell>
        </row>
        <row r="298">
          <cell r="A298">
            <v>2424020108</v>
          </cell>
          <cell r="B298" t="str">
            <v>Salud Coomeva</v>
          </cell>
          <cell r="C298">
            <v>-807977</v>
          </cell>
          <cell r="D298">
            <v>807977</v>
          </cell>
          <cell r="E298">
            <v>884884</v>
          </cell>
          <cell r="F298">
            <v>-884884</v>
          </cell>
        </row>
        <row r="299">
          <cell r="A299">
            <v>2424020109</v>
          </cell>
          <cell r="B299" t="str">
            <v>Salud total</v>
          </cell>
          <cell r="C299">
            <v>-2016423</v>
          </cell>
          <cell r="D299">
            <v>2016423</v>
          </cell>
          <cell r="E299">
            <v>2222524</v>
          </cell>
          <cell r="F299">
            <v>-2222524</v>
          </cell>
        </row>
        <row r="300">
          <cell r="A300">
            <v>2424020111</v>
          </cell>
          <cell r="B300" t="str">
            <v>Salud NUEVA E.P.S. S.A.</v>
          </cell>
          <cell r="C300">
            <v>-2219310</v>
          </cell>
          <cell r="D300">
            <v>2219310</v>
          </cell>
          <cell r="E300">
            <v>2318440</v>
          </cell>
          <cell r="F300">
            <v>-2318440</v>
          </cell>
        </row>
        <row r="301">
          <cell r="A301">
            <v>2424020116</v>
          </cell>
          <cell r="B301" t="str">
            <v>Coperativa de Desarrollo Integral COOSALUD</v>
          </cell>
          <cell r="C301">
            <v>-424307</v>
          </cell>
          <cell r="D301">
            <v>424307</v>
          </cell>
          <cell r="E301">
            <v>401709</v>
          </cell>
          <cell r="F301">
            <v>-401709</v>
          </cell>
        </row>
        <row r="302">
          <cell r="A302">
            <v>2424020121</v>
          </cell>
          <cell r="B302" t="str">
            <v>CAJACOPI</v>
          </cell>
          <cell r="C302">
            <v>-393187</v>
          </cell>
          <cell r="D302">
            <v>393187</v>
          </cell>
          <cell r="E302">
            <v>303185</v>
          </cell>
          <cell r="F302">
            <v>-303185</v>
          </cell>
        </row>
        <row r="303">
          <cell r="A303">
            <v>2424020122</v>
          </cell>
          <cell r="B303" t="str">
            <v>COOSALUD ENTIDAD PROMOTORA DE SALUD SA</v>
          </cell>
          <cell r="C303">
            <v>-198132</v>
          </cell>
          <cell r="D303">
            <v>198132</v>
          </cell>
          <cell r="E303">
            <v>198132</v>
          </cell>
          <cell r="F303">
            <v>-198132</v>
          </cell>
        </row>
        <row r="304">
          <cell r="A304">
            <v>24240202</v>
          </cell>
          <cell r="B304" t="str">
            <v>APORTES A SALUD PREPAGADA</v>
          </cell>
          <cell r="C304">
            <v>-1048950</v>
          </cell>
          <cell r="D304">
            <v>2097900</v>
          </cell>
          <cell r="E304">
            <v>1048950</v>
          </cell>
          <cell r="F304">
            <v>0</v>
          </cell>
        </row>
        <row r="305">
          <cell r="A305">
            <v>2424020201</v>
          </cell>
          <cell r="B305" t="str">
            <v>Salud Prepagada COLSANITAS S.A.</v>
          </cell>
          <cell r="C305">
            <v>-1048950</v>
          </cell>
          <cell r="D305">
            <v>2097900</v>
          </cell>
          <cell r="E305">
            <v>1048950</v>
          </cell>
          <cell r="F305">
            <v>0</v>
          </cell>
        </row>
        <row r="306">
          <cell r="A306">
            <v>242404</v>
          </cell>
          <cell r="B306" t="str">
            <v>SINDICATOS</v>
          </cell>
          <cell r="C306">
            <v>-479442</v>
          </cell>
          <cell r="D306">
            <v>958884</v>
          </cell>
          <cell r="E306">
            <v>479442</v>
          </cell>
          <cell r="F306">
            <v>0</v>
          </cell>
        </row>
        <row r="307">
          <cell r="A307">
            <v>24240401</v>
          </cell>
          <cell r="B307" t="str">
            <v>SINDICATOS</v>
          </cell>
          <cell r="C307">
            <v>-479442</v>
          </cell>
          <cell r="D307">
            <v>958884</v>
          </cell>
          <cell r="E307">
            <v>479442</v>
          </cell>
          <cell r="F307">
            <v>0</v>
          </cell>
        </row>
        <row r="308">
          <cell r="A308">
            <v>2424040101</v>
          </cell>
          <cell r="B308" t="str">
            <v>Sindicatos</v>
          </cell>
          <cell r="C308">
            <v>-479442</v>
          </cell>
          <cell r="D308">
            <v>958884</v>
          </cell>
          <cell r="E308">
            <v>479442</v>
          </cell>
          <cell r="F308">
            <v>0</v>
          </cell>
        </row>
        <row r="309">
          <cell r="A309">
            <v>242407</v>
          </cell>
          <cell r="B309" t="str">
            <v>LIBRANZAS</v>
          </cell>
          <cell r="C309">
            <v>-36929438</v>
          </cell>
          <cell r="D309">
            <v>74342601</v>
          </cell>
          <cell r="E309">
            <v>37413163</v>
          </cell>
          <cell r="F309">
            <v>0</v>
          </cell>
        </row>
        <row r="310">
          <cell r="A310">
            <v>24240701</v>
          </cell>
          <cell r="B310" t="str">
            <v>LIBRANZAS</v>
          </cell>
          <cell r="C310">
            <v>-36929438</v>
          </cell>
          <cell r="D310">
            <v>74342601</v>
          </cell>
          <cell r="E310">
            <v>37413163</v>
          </cell>
          <cell r="F310">
            <v>0</v>
          </cell>
        </row>
        <row r="311">
          <cell r="A311">
            <v>2424070104</v>
          </cell>
          <cell r="B311" t="str">
            <v>DAVIVIENDA</v>
          </cell>
          <cell r="C311">
            <v>-16593000</v>
          </cell>
          <cell r="D311">
            <v>33186000</v>
          </cell>
          <cell r="E311">
            <v>16593000</v>
          </cell>
          <cell r="F311">
            <v>0</v>
          </cell>
        </row>
        <row r="312">
          <cell r="A312">
            <v>2424070105</v>
          </cell>
          <cell r="B312" t="str">
            <v>LA ASCENSION S.A.</v>
          </cell>
          <cell r="C312">
            <v>-459140</v>
          </cell>
          <cell r="D312">
            <v>918280</v>
          </cell>
          <cell r="E312">
            <v>459140</v>
          </cell>
          <cell r="F312">
            <v>0</v>
          </cell>
        </row>
        <row r="313">
          <cell r="A313">
            <v>2424070108</v>
          </cell>
          <cell r="B313" t="str">
            <v>SUDAMERIS</v>
          </cell>
          <cell r="C313">
            <v>-1329774</v>
          </cell>
          <cell r="D313">
            <v>2659548</v>
          </cell>
          <cell r="E313">
            <v>1329774</v>
          </cell>
          <cell r="F313">
            <v>0</v>
          </cell>
        </row>
        <row r="314">
          <cell r="A314">
            <v>2424070109</v>
          </cell>
          <cell r="B314" t="str">
            <v>BANCO DE OCCIDENTE</v>
          </cell>
          <cell r="C314">
            <v>-16219113</v>
          </cell>
          <cell r="D314">
            <v>32438226</v>
          </cell>
          <cell r="E314">
            <v>16219113</v>
          </cell>
          <cell r="F314">
            <v>0</v>
          </cell>
        </row>
        <row r="315">
          <cell r="A315">
            <v>2424070110</v>
          </cell>
          <cell r="B315" t="str">
            <v>JARDINES DE PAZ</v>
          </cell>
          <cell r="C315">
            <v>-103400</v>
          </cell>
          <cell r="D315">
            <v>206800</v>
          </cell>
          <cell r="E315">
            <v>103400</v>
          </cell>
          <cell r="F315">
            <v>0</v>
          </cell>
        </row>
        <row r="316">
          <cell r="A316">
            <v>2424070111</v>
          </cell>
          <cell r="B316" t="str">
            <v>LOS OLIVOS</v>
          </cell>
          <cell r="C316">
            <v>-152100</v>
          </cell>
          <cell r="D316">
            <v>304200</v>
          </cell>
          <cell r="E316">
            <v>152100</v>
          </cell>
          <cell r="F316">
            <v>0</v>
          </cell>
        </row>
        <row r="317">
          <cell r="A317">
            <v>2424070112</v>
          </cell>
          <cell r="B317" t="str">
            <v>CAJAMAG LIBRANZA</v>
          </cell>
          <cell r="C317">
            <v>-341326</v>
          </cell>
          <cell r="D317">
            <v>682652</v>
          </cell>
          <cell r="E317">
            <v>341326</v>
          </cell>
          <cell r="F317">
            <v>0</v>
          </cell>
        </row>
        <row r="318">
          <cell r="A318">
            <v>2424070115</v>
          </cell>
          <cell r="B318" t="str">
            <v>CREDISERVICIOS SAS</v>
          </cell>
          <cell r="C318">
            <v>-760485</v>
          </cell>
          <cell r="D318">
            <v>2004695</v>
          </cell>
          <cell r="E318">
            <v>1244210</v>
          </cell>
          <cell r="F318">
            <v>0</v>
          </cell>
        </row>
        <row r="319">
          <cell r="A319">
            <v>2424070116</v>
          </cell>
          <cell r="B319" t="str">
            <v>SOCIAL CREDIT SAS</v>
          </cell>
          <cell r="C319">
            <v>-971100</v>
          </cell>
          <cell r="D319">
            <v>1942200</v>
          </cell>
          <cell r="E319">
            <v>971100</v>
          </cell>
          <cell r="F319">
            <v>0</v>
          </cell>
        </row>
        <row r="320">
          <cell r="A320">
            <v>242411</v>
          </cell>
          <cell r="B320" t="str">
            <v>EMBARGOS JUDICIALES</v>
          </cell>
          <cell r="C320">
            <v>-5399436</v>
          </cell>
          <cell r="D320">
            <v>14759539</v>
          </cell>
          <cell r="E320">
            <v>9360103</v>
          </cell>
          <cell r="F320">
            <v>0</v>
          </cell>
        </row>
        <row r="321">
          <cell r="A321">
            <v>24241101</v>
          </cell>
          <cell r="B321" t="str">
            <v>EMBARGOS JUDICIALES</v>
          </cell>
          <cell r="C321">
            <v>-5399436</v>
          </cell>
          <cell r="D321">
            <v>14759539</v>
          </cell>
          <cell r="E321">
            <v>9360103</v>
          </cell>
          <cell r="F321">
            <v>0</v>
          </cell>
        </row>
        <row r="322">
          <cell r="A322">
            <v>2424110101</v>
          </cell>
          <cell r="B322" t="str">
            <v>Embargos Judiciales</v>
          </cell>
          <cell r="C322">
            <v>-5399436</v>
          </cell>
          <cell r="D322">
            <v>14759539</v>
          </cell>
          <cell r="E322">
            <v>9360103</v>
          </cell>
          <cell r="F322">
            <v>0</v>
          </cell>
        </row>
        <row r="323">
          <cell r="A323">
            <v>242490</v>
          </cell>
          <cell r="B323" t="str">
            <v>OTROS DESCUENTOS DE NOMINA</v>
          </cell>
          <cell r="C323">
            <v>-2576000</v>
          </cell>
          <cell r="D323">
            <v>2576000</v>
          </cell>
          <cell r="E323">
            <v>2852400</v>
          </cell>
          <cell r="F323">
            <v>-2852400</v>
          </cell>
        </row>
        <row r="324">
          <cell r="A324">
            <v>24249002</v>
          </cell>
          <cell r="B324" t="str">
            <v>FONDO DE SOLIDARIDAD Y GARANTIA EN SALUD</v>
          </cell>
          <cell r="C324">
            <v>-2576000</v>
          </cell>
          <cell r="D324">
            <v>2576000</v>
          </cell>
          <cell r="E324">
            <v>2852400</v>
          </cell>
          <cell r="F324">
            <v>-2852400</v>
          </cell>
        </row>
        <row r="325">
          <cell r="A325">
            <v>2424900202</v>
          </cell>
          <cell r="B325" t="str">
            <v>Fondo de Solidaridad Colpensiones</v>
          </cell>
          <cell r="C325">
            <v>-2011600</v>
          </cell>
          <cell r="D325">
            <v>2011600</v>
          </cell>
          <cell r="E325">
            <v>2185200</v>
          </cell>
          <cell r="F325">
            <v>-2185200</v>
          </cell>
        </row>
        <row r="326">
          <cell r="A326">
            <v>2424900203</v>
          </cell>
          <cell r="B326" t="str">
            <v>Fondo de solidaridad Porvenir</v>
          </cell>
          <cell r="C326">
            <v>-467600</v>
          </cell>
          <cell r="D326">
            <v>467600</v>
          </cell>
          <cell r="E326">
            <v>595000</v>
          </cell>
          <cell r="F326">
            <v>-595000</v>
          </cell>
        </row>
        <row r="327">
          <cell r="A327">
            <v>2424900205</v>
          </cell>
          <cell r="B327" t="str">
            <v>Fondo de solidaridad Colfondos</v>
          </cell>
          <cell r="C327">
            <v>-96800</v>
          </cell>
          <cell r="D327">
            <v>96800</v>
          </cell>
          <cell r="E327">
            <v>72200</v>
          </cell>
          <cell r="F327">
            <v>-72200</v>
          </cell>
        </row>
        <row r="328">
          <cell r="A328">
            <v>2436</v>
          </cell>
          <cell r="B328" t="str">
            <v>RETENCION EN LA FUENTE E IMPUESTO DE TIMBRE</v>
          </cell>
          <cell r="C328">
            <v>-122540719.68000001</v>
          </cell>
          <cell r="D328">
            <v>115765735.88</v>
          </cell>
          <cell r="E328">
            <v>66453735.880000003</v>
          </cell>
          <cell r="F328">
            <v>-73228719.680000007</v>
          </cell>
        </row>
        <row r="329">
          <cell r="A329">
            <v>243603</v>
          </cell>
          <cell r="B329" t="str">
            <v>HONORARIOS</v>
          </cell>
          <cell r="C329">
            <v>-3610000</v>
          </cell>
          <cell r="D329">
            <v>3610000</v>
          </cell>
          <cell r="E329">
            <v>4175000</v>
          </cell>
          <cell r="F329">
            <v>-4175000</v>
          </cell>
        </row>
        <row r="330">
          <cell r="A330">
            <v>24360301</v>
          </cell>
          <cell r="B330" t="str">
            <v>HONORARIOS</v>
          </cell>
          <cell r="C330">
            <v>-3610000</v>
          </cell>
          <cell r="D330">
            <v>3610000</v>
          </cell>
          <cell r="E330">
            <v>4175000</v>
          </cell>
          <cell r="F330">
            <v>-4175000</v>
          </cell>
        </row>
        <row r="331">
          <cell r="A331">
            <v>2436030101</v>
          </cell>
          <cell r="B331" t="str">
            <v>HONORARIOS</v>
          </cell>
          <cell r="C331">
            <v>-3610000</v>
          </cell>
          <cell r="D331">
            <v>3610000</v>
          </cell>
          <cell r="E331">
            <v>4175000</v>
          </cell>
          <cell r="F331">
            <v>-4175000</v>
          </cell>
        </row>
        <row r="332">
          <cell r="A332">
            <v>243605</v>
          </cell>
          <cell r="B332" t="str">
            <v>SERVICIOS</v>
          </cell>
          <cell r="C332">
            <v>-3714000</v>
          </cell>
          <cell r="D332">
            <v>3714077</v>
          </cell>
          <cell r="E332">
            <v>3876077</v>
          </cell>
          <cell r="F332">
            <v>-3876000</v>
          </cell>
        </row>
        <row r="333">
          <cell r="A333">
            <v>24360501</v>
          </cell>
          <cell r="B333" t="str">
            <v>SERVICIOS EN GENERAL</v>
          </cell>
          <cell r="C333">
            <v>-3714000</v>
          </cell>
          <cell r="D333">
            <v>3714077</v>
          </cell>
          <cell r="E333">
            <v>3876077</v>
          </cell>
          <cell r="F333">
            <v>-3876000</v>
          </cell>
        </row>
        <row r="334">
          <cell r="A334">
            <v>2436050101</v>
          </cell>
          <cell r="B334" t="str">
            <v>SERVICIOS EN GENERAL</v>
          </cell>
          <cell r="C334">
            <v>-3714000</v>
          </cell>
          <cell r="D334">
            <v>3714077</v>
          </cell>
          <cell r="E334">
            <v>3876077</v>
          </cell>
          <cell r="F334">
            <v>-3876000</v>
          </cell>
        </row>
        <row r="335">
          <cell r="A335">
            <v>243606</v>
          </cell>
          <cell r="B335" t="str">
            <v>ARRENDAMIENTOS</v>
          </cell>
          <cell r="C335">
            <v>-3469000</v>
          </cell>
          <cell r="D335">
            <v>3469000</v>
          </cell>
          <cell r="E335">
            <v>3659000</v>
          </cell>
          <cell r="F335">
            <v>-3659000</v>
          </cell>
        </row>
        <row r="336">
          <cell r="A336">
            <v>24360601</v>
          </cell>
          <cell r="B336" t="str">
            <v>ARRENDAMIENTOS</v>
          </cell>
          <cell r="C336">
            <v>-3469000</v>
          </cell>
          <cell r="D336">
            <v>3469000</v>
          </cell>
          <cell r="E336">
            <v>3659000</v>
          </cell>
          <cell r="F336">
            <v>-3659000</v>
          </cell>
        </row>
        <row r="337">
          <cell r="A337">
            <v>2436060101</v>
          </cell>
          <cell r="B337" t="str">
            <v>ARRENDAMIENTO</v>
          </cell>
          <cell r="C337">
            <v>-3469000</v>
          </cell>
          <cell r="D337">
            <v>3469000</v>
          </cell>
          <cell r="E337">
            <v>3659000</v>
          </cell>
          <cell r="F337">
            <v>-3659000</v>
          </cell>
        </row>
        <row r="338">
          <cell r="A338">
            <v>243608</v>
          </cell>
          <cell r="B338" t="str">
            <v>COMPRAS</v>
          </cell>
          <cell r="C338">
            <v>-209000</v>
          </cell>
          <cell r="D338">
            <v>209000</v>
          </cell>
          <cell r="E338">
            <v>186000</v>
          </cell>
          <cell r="F338">
            <v>-186000</v>
          </cell>
        </row>
        <row r="339">
          <cell r="A339">
            <v>24360801</v>
          </cell>
          <cell r="B339" t="str">
            <v>COMPRAS EN GENERAL</v>
          </cell>
          <cell r="C339">
            <v>-209000</v>
          </cell>
          <cell r="D339">
            <v>209000</v>
          </cell>
          <cell r="E339">
            <v>186000</v>
          </cell>
          <cell r="F339">
            <v>-186000</v>
          </cell>
        </row>
        <row r="340">
          <cell r="A340">
            <v>2436080101</v>
          </cell>
          <cell r="B340" t="str">
            <v>COMPRAS EN GENERAL</v>
          </cell>
          <cell r="C340">
            <v>-209000</v>
          </cell>
          <cell r="D340">
            <v>209000</v>
          </cell>
          <cell r="E340">
            <v>186000</v>
          </cell>
          <cell r="F340">
            <v>-186000</v>
          </cell>
        </row>
        <row r="341">
          <cell r="A341">
            <v>243615</v>
          </cell>
          <cell r="B341" t="str">
            <v>Rentas de Trabajo</v>
          </cell>
          <cell r="C341">
            <v>-10635000</v>
          </cell>
          <cell r="D341">
            <v>10635196</v>
          </cell>
          <cell r="E341">
            <v>9493196</v>
          </cell>
          <cell r="F341">
            <v>-9493000</v>
          </cell>
        </row>
        <row r="342">
          <cell r="A342">
            <v>24361501</v>
          </cell>
          <cell r="B342" t="str">
            <v>A EMPLEADOS ARTICULO 383 ET</v>
          </cell>
          <cell r="C342">
            <v>-10635000</v>
          </cell>
          <cell r="D342">
            <v>10635196</v>
          </cell>
          <cell r="E342">
            <v>9493196</v>
          </cell>
          <cell r="F342">
            <v>-9493000</v>
          </cell>
        </row>
        <row r="343">
          <cell r="A343">
            <v>2436150101</v>
          </cell>
          <cell r="B343" t="str">
            <v>A EMPLEADOS ARTICULO 383 CTA 02017</v>
          </cell>
          <cell r="C343">
            <v>-10635000</v>
          </cell>
          <cell r="D343">
            <v>10635196</v>
          </cell>
          <cell r="E343">
            <v>9493196</v>
          </cell>
          <cell r="F343">
            <v>-9493000</v>
          </cell>
        </row>
        <row r="344">
          <cell r="A344">
            <v>243625</v>
          </cell>
          <cell r="B344" t="str">
            <v>Impuesto a las Ventas Retenido</v>
          </cell>
          <cell r="C344">
            <v>-13203000</v>
          </cell>
          <cell r="D344">
            <v>13203462.880000001</v>
          </cell>
          <cell r="E344">
            <v>12062462.880000001</v>
          </cell>
          <cell r="F344">
            <v>-12062000</v>
          </cell>
        </row>
        <row r="345">
          <cell r="A345">
            <v>24362501</v>
          </cell>
          <cell r="B345" t="str">
            <v>IMPUESTO A LAS VENTAS RETENIDO POR CONSIGNAR</v>
          </cell>
          <cell r="C345">
            <v>-13203000</v>
          </cell>
          <cell r="D345">
            <v>13203462.880000001</v>
          </cell>
          <cell r="E345">
            <v>12062462.880000001</v>
          </cell>
          <cell r="F345">
            <v>-12062000</v>
          </cell>
        </row>
        <row r="346">
          <cell r="A346">
            <v>2436250101</v>
          </cell>
          <cell r="B346" t="str">
            <v>Impuesto a las ventas retenidos por Consignar</v>
          </cell>
          <cell r="C346">
            <v>-13203000</v>
          </cell>
          <cell r="D346">
            <v>13203462.880000001</v>
          </cell>
          <cell r="E346">
            <v>12062462.880000001</v>
          </cell>
          <cell r="F346">
            <v>-12062000</v>
          </cell>
        </row>
        <row r="347">
          <cell r="A347">
            <v>243626</v>
          </cell>
          <cell r="B347" t="str">
            <v>Contrato de Construcción</v>
          </cell>
          <cell r="C347">
            <v>-75977000</v>
          </cell>
          <cell r="D347">
            <v>75977000</v>
          </cell>
          <cell r="E347">
            <v>27371000</v>
          </cell>
          <cell r="F347">
            <v>-27371000</v>
          </cell>
        </row>
        <row r="348">
          <cell r="A348">
            <v>24362602</v>
          </cell>
          <cell r="B348" t="str">
            <v>RETEFUENTE CONTRATOS DE OBRA</v>
          </cell>
          <cell r="C348">
            <v>-75977000</v>
          </cell>
          <cell r="D348">
            <v>75977000</v>
          </cell>
          <cell r="E348">
            <v>27371000</v>
          </cell>
          <cell r="F348">
            <v>-27371000</v>
          </cell>
        </row>
        <row r="349">
          <cell r="A349">
            <v>2436260201</v>
          </cell>
          <cell r="B349" t="str">
            <v>RETEFUENTE CONTRATOS DE OBRA</v>
          </cell>
          <cell r="C349">
            <v>-75977000</v>
          </cell>
          <cell r="D349">
            <v>75977000</v>
          </cell>
          <cell r="E349">
            <v>27371000</v>
          </cell>
          <cell r="F349">
            <v>-27371000</v>
          </cell>
        </row>
        <row r="350">
          <cell r="A350">
            <v>243627</v>
          </cell>
          <cell r="B350" t="str">
            <v>Retencion de Impuesto de Industria y Comercio por Compra</v>
          </cell>
          <cell r="C350">
            <v>-4948000</v>
          </cell>
          <cell r="D350">
            <v>4948000</v>
          </cell>
          <cell r="E350">
            <v>5631000</v>
          </cell>
          <cell r="F350">
            <v>-5631000</v>
          </cell>
        </row>
        <row r="351">
          <cell r="A351">
            <v>24362701</v>
          </cell>
          <cell r="B351" t="str">
            <v>RETENCION DE IMPUESTO DE IND.Y COMERCIO</v>
          </cell>
          <cell r="C351">
            <v>-4948000</v>
          </cell>
          <cell r="D351">
            <v>4948000</v>
          </cell>
          <cell r="E351">
            <v>5631000</v>
          </cell>
          <cell r="F351">
            <v>-5631000</v>
          </cell>
        </row>
        <row r="352">
          <cell r="A352">
            <v>2436270101</v>
          </cell>
          <cell r="B352" t="str">
            <v>Retencion de impuesto de industria y comercio</v>
          </cell>
          <cell r="C352">
            <v>-4948000</v>
          </cell>
          <cell r="D352">
            <v>4948000</v>
          </cell>
          <cell r="E352">
            <v>5631000</v>
          </cell>
          <cell r="F352">
            <v>-5631000</v>
          </cell>
        </row>
        <row r="353">
          <cell r="A353">
            <v>243630</v>
          </cell>
          <cell r="B353" t="str">
            <v>IMPUESTO SOLIDARIO POR EL COVID 19</v>
          </cell>
          <cell r="C353">
            <v>-6775355</v>
          </cell>
          <cell r="D353">
            <v>0</v>
          </cell>
          <cell r="E353">
            <v>0</v>
          </cell>
          <cell r="F353">
            <v>-6775355</v>
          </cell>
        </row>
        <row r="354">
          <cell r="A354">
            <v>24363001</v>
          </cell>
          <cell r="B354" t="str">
            <v>IMPUESTO SOLIDARIO POR EL COVID 19</v>
          </cell>
          <cell r="C354">
            <v>-6775355</v>
          </cell>
          <cell r="D354">
            <v>0</v>
          </cell>
          <cell r="E354">
            <v>0</v>
          </cell>
          <cell r="F354">
            <v>-6775355</v>
          </cell>
        </row>
        <row r="355">
          <cell r="A355">
            <v>2436300101</v>
          </cell>
          <cell r="B355" t="str">
            <v>Impuesto Solidario Por El COVID 19</v>
          </cell>
          <cell r="C355">
            <v>-6775355</v>
          </cell>
          <cell r="D355">
            <v>0</v>
          </cell>
          <cell r="E355">
            <v>0</v>
          </cell>
          <cell r="F355">
            <v>-6775355</v>
          </cell>
        </row>
        <row r="356">
          <cell r="A356">
            <v>243698</v>
          </cell>
          <cell r="B356" t="str">
            <v>IMPUESTO DE TIMBRE</v>
          </cell>
          <cell r="C356">
            <v>-364.68</v>
          </cell>
          <cell r="D356">
            <v>0</v>
          </cell>
          <cell r="E356">
            <v>0</v>
          </cell>
          <cell r="F356">
            <v>-364.68</v>
          </cell>
        </row>
        <row r="357">
          <cell r="A357">
            <v>24369801</v>
          </cell>
          <cell r="B357" t="str">
            <v>IMPUESTO DE TIMBRE</v>
          </cell>
          <cell r="C357">
            <v>-364.68</v>
          </cell>
          <cell r="D357">
            <v>0</v>
          </cell>
          <cell r="E357">
            <v>0</v>
          </cell>
          <cell r="F357">
            <v>-364.68</v>
          </cell>
        </row>
        <row r="358">
          <cell r="A358">
            <v>2436980101</v>
          </cell>
          <cell r="B358" t="str">
            <v>Retención por impuesto de timbre</v>
          </cell>
          <cell r="C358">
            <v>-364.68</v>
          </cell>
          <cell r="D358">
            <v>0</v>
          </cell>
          <cell r="E358">
            <v>0</v>
          </cell>
          <cell r="F358">
            <v>-364.68</v>
          </cell>
        </row>
        <row r="359">
          <cell r="A359">
            <v>2440</v>
          </cell>
          <cell r="B359" t="str">
            <v>IMPUESTOS, CONTRIBUCIONES Y TASAS PAGAR</v>
          </cell>
          <cell r="C359">
            <v>0</v>
          </cell>
          <cell r="D359">
            <v>39408950</v>
          </cell>
          <cell r="E359">
            <v>39408950</v>
          </cell>
          <cell r="F359">
            <v>0</v>
          </cell>
        </row>
        <row r="360">
          <cell r="A360">
            <v>244023</v>
          </cell>
          <cell r="B360" t="str">
            <v>CONTRIBUCIONES</v>
          </cell>
          <cell r="C360">
            <v>0</v>
          </cell>
          <cell r="D360">
            <v>39408950</v>
          </cell>
          <cell r="E360">
            <v>39408950</v>
          </cell>
          <cell r="F360">
            <v>0</v>
          </cell>
        </row>
        <row r="361">
          <cell r="A361">
            <v>24402301</v>
          </cell>
          <cell r="B361" t="str">
            <v>CONTRIBUCIONES</v>
          </cell>
          <cell r="C361">
            <v>0</v>
          </cell>
          <cell r="D361">
            <v>39408950</v>
          </cell>
          <cell r="E361">
            <v>39408950</v>
          </cell>
          <cell r="F361">
            <v>0</v>
          </cell>
        </row>
        <row r="362">
          <cell r="A362">
            <v>2440230101</v>
          </cell>
          <cell r="B362" t="str">
            <v>Contribuciones</v>
          </cell>
          <cell r="C362">
            <v>0</v>
          </cell>
          <cell r="D362">
            <v>39408950</v>
          </cell>
          <cell r="E362">
            <v>39408950</v>
          </cell>
          <cell r="F362">
            <v>0</v>
          </cell>
        </row>
        <row r="363">
          <cell r="A363">
            <v>2460</v>
          </cell>
          <cell r="B363" t="str">
            <v>CREDITOS JUDICIALES</v>
          </cell>
          <cell r="C363">
            <v>0</v>
          </cell>
          <cell r="D363">
            <v>1096639</v>
          </cell>
          <cell r="E363">
            <v>1096639</v>
          </cell>
          <cell r="F363">
            <v>0</v>
          </cell>
        </row>
        <row r="364">
          <cell r="A364">
            <v>246002</v>
          </cell>
          <cell r="B364" t="str">
            <v>Sentencias</v>
          </cell>
          <cell r="C364">
            <v>0</v>
          </cell>
          <cell r="D364">
            <v>1096639</v>
          </cell>
          <cell r="E364">
            <v>1096639</v>
          </cell>
          <cell r="F364">
            <v>0</v>
          </cell>
        </row>
        <row r="365">
          <cell r="A365">
            <v>24600201</v>
          </cell>
          <cell r="B365" t="str">
            <v>SENTENCIAS Y CONCILIACIONES</v>
          </cell>
          <cell r="C365">
            <v>0</v>
          </cell>
          <cell r="D365">
            <v>1096639</v>
          </cell>
          <cell r="E365">
            <v>1096639</v>
          </cell>
          <cell r="F365">
            <v>0</v>
          </cell>
        </row>
        <row r="366">
          <cell r="A366">
            <v>2460020101</v>
          </cell>
          <cell r="B366" t="str">
            <v>Sentencias y Conciliaciones</v>
          </cell>
          <cell r="C366">
            <v>0</v>
          </cell>
          <cell r="D366">
            <v>1096639</v>
          </cell>
          <cell r="E366">
            <v>1096639</v>
          </cell>
          <cell r="F366">
            <v>0</v>
          </cell>
        </row>
        <row r="367">
          <cell r="A367">
            <v>2490</v>
          </cell>
          <cell r="B367" t="str">
            <v>OTRAS CUENTAS POR PAGAR</v>
          </cell>
          <cell r="C367">
            <v>-44067834.969999999</v>
          </cell>
          <cell r="D367">
            <v>710290285.16999996</v>
          </cell>
          <cell r="E367">
            <v>729903563.84000003</v>
          </cell>
          <cell r="F367">
            <v>-63681113.640000001</v>
          </cell>
        </row>
        <row r="368">
          <cell r="A368">
            <v>249027</v>
          </cell>
          <cell r="B368" t="str">
            <v>VIATICOS Y GASTOS DE VIAJE</v>
          </cell>
          <cell r="C368">
            <v>-3782638</v>
          </cell>
          <cell r="D368">
            <v>54892150.079999998</v>
          </cell>
          <cell r="E368">
            <v>52646345.079999998</v>
          </cell>
          <cell r="F368">
            <v>-1536833</v>
          </cell>
        </row>
        <row r="369">
          <cell r="A369">
            <v>24902701</v>
          </cell>
          <cell r="B369" t="str">
            <v>VIATICOS Y GASTOS DE VIAJE</v>
          </cell>
          <cell r="C369">
            <v>-3782638</v>
          </cell>
          <cell r="D369">
            <v>54892150.079999998</v>
          </cell>
          <cell r="E369">
            <v>52646345.079999998</v>
          </cell>
          <cell r="F369">
            <v>-1536833</v>
          </cell>
        </row>
        <row r="370">
          <cell r="A370">
            <v>2490270101</v>
          </cell>
          <cell r="B370" t="str">
            <v>Viáticos y gastos de viaje al interior</v>
          </cell>
          <cell r="C370">
            <v>-3782638</v>
          </cell>
          <cell r="D370">
            <v>54892150.079999998</v>
          </cell>
          <cell r="E370">
            <v>52646345.079999998</v>
          </cell>
          <cell r="F370">
            <v>-1536833</v>
          </cell>
        </row>
        <row r="371">
          <cell r="A371">
            <v>249028</v>
          </cell>
          <cell r="B371" t="str">
            <v>SEGUROS</v>
          </cell>
          <cell r="C371">
            <v>0</v>
          </cell>
          <cell r="D371">
            <v>80376854</v>
          </cell>
          <cell r="E371">
            <v>80376854</v>
          </cell>
          <cell r="F371">
            <v>0</v>
          </cell>
        </row>
        <row r="372">
          <cell r="A372">
            <v>24902801</v>
          </cell>
          <cell r="B372" t="str">
            <v>SEGUROS</v>
          </cell>
          <cell r="C372">
            <v>0</v>
          </cell>
          <cell r="D372">
            <v>80376854</v>
          </cell>
          <cell r="E372">
            <v>80376854</v>
          </cell>
          <cell r="F372">
            <v>0</v>
          </cell>
        </row>
        <row r="373">
          <cell r="A373">
            <v>2490280101</v>
          </cell>
          <cell r="B373" t="str">
            <v>Seguros</v>
          </cell>
          <cell r="C373">
            <v>0</v>
          </cell>
          <cell r="D373">
            <v>80376854</v>
          </cell>
          <cell r="E373">
            <v>80376854</v>
          </cell>
          <cell r="F373">
            <v>0</v>
          </cell>
        </row>
        <row r="374">
          <cell r="A374">
            <v>249040</v>
          </cell>
          <cell r="B374" t="str">
            <v>SALDOS A FAVOR DE BENEFICIARIOS</v>
          </cell>
          <cell r="C374">
            <v>-7249509.9699999997</v>
          </cell>
          <cell r="D374">
            <v>1215353.3899999999</v>
          </cell>
          <cell r="E374">
            <v>1689564.06</v>
          </cell>
          <cell r="F374">
            <v>-7723720.6399999997</v>
          </cell>
        </row>
        <row r="375">
          <cell r="A375">
            <v>24904001</v>
          </cell>
          <cell r="B375" t="str">
            <v>SALDOS A FAVOR DE BENEFICIARIOS</v>
          </cell>
          <cell r="C375">
            <v>-7249509.9699999997</v>
          </cell>
          <cell r="D375">
            <v>1215353.3899999999</v>
          </cell>
          <cell r="E375">
            <v>1689564.06</v>
          </cell>
          <cell r="F375">
            <v>-7723720.6399999997</v>
          </cell>
        </row>
        <row r="376">
          <cell r="A376">
            <v>2490400109</v>
          </cell>
          <cell r="B376" t="str">
            <v>Recursos MADS</v>
          </cell>
          <cell r="C376">
            <v>-169215.84</v>
          </cell>
          <cell r="D376">
            <v>0</v>
          </cell>
          <cell r="E376">
            <v>0</v>
          </cell>
          <cell r="F376">
            <v>-169215.84</v>
          </cell>
        </row>
        <row r="377">
          <cell r="A377">
            <v>2490400111</v>
          </cell>
          <cell r="B377" t="str">
            <v>INTERESES MADS CONV UAC</v>
          </cell>
          <cell r="C377">
            <v>-161.13</v>
          </cell>
          <cell r="D377">
            <v>0</v>
          </cell>
          <cell r="E377">
            <v>7.82</v>
          </cell>
          <cell r="F377">
            <v>-168.95</v>
          </cell>
        </row>
        <row r="378">
          <cell r="A378">
            <v>2490400113</v>
          </cell>
          <cell r="B378" t="str">
            <v>Otros Saldos a Favor de Terceros</v>
          </cell>
          <cell r="C378">
            <v>-7080133</v>
          </cell>
          <cell r="D378">
            <v>1215353.3899999999</v>
          </cell>
          <cell r="E378">
            <v>1689556.24</v>
          </cell>
          <cell r="F378">
            <v>-7554335.8499999996</v>
          </cell>
        </row>
        <row r="379">
          <cell r="A379">
            <v>249050</v>
          </cell>
          <cell r="B379" t="str">
            <v>Aportes al ICBF Y SENA</v>
          </cell>
          <cell r="C379">
            <v>-22989200</v>
          </cell>
          <cell r="D379">
            <v>22989200</v>
          </cell>
          <cell r="E379">
            <v>23950400</v>
          </cell>
          <cell r="F379">
            <v>-23950400</v>
          </cell>
        </row>
        <row r="380">
          <cell r="A380">
            <v>24905001</v>
          </cell>
          <cell r="B380" t="str">
            <v>Aportes al ICBF Y SENA</v>
          </cell>
          <cell r="C380">
            <v>-22989200</v>
          </cell>
          <cell r="D380">
            <v>22989200</v>
          </cell>
          <cell r="E380">
            <v>23950400</v>
          </cell>
          <cell r="F380">
            <v>-23950400</v>
          </cell>
        </row>
        <row r="381">
          <cell r="A381">
            <v>2490500101</v>
          </cell>
          <cell r="B381" t="str">
            <v>Aportes al ICBF Y SENA</v>
          </cell>
          <cell r="C381">
            <v>-22989200</v>
          </cell>
          <cell r="D381">
            <v>22989200</v>
          </cell>
          <cell r="E381">
            <v>23950400</v>
          </cell>
          <cell r="F381">
            <v>-23950400</v>
          </cell>
        </row>
        <row r="382">
          <cell r="A382">
            <v>249051</v>
          </cell>
          <cell r="B382" t="str">
            <v>SERVICIOS PUBLICOS</v>
          </cell>
          <cell r="C382">
            <v>-5307730</v>
          </cell>
          <cell r="D382">
            <v>22779083</v>
          </cell>
          <cell r="E382">
            <v>18571063</v>
          </cell>
          <cell r="F382">
            <v>-1099710</v>
          </cell>
        </row>
        <row r="383">
          <cell r="A383">
            <v>24905101</v>
          </cell>
          <cell r="B383" t="str">
            <v>SERVICIOS PUBLICOS</v>
          </cell>
          <cell r="C383">
            <v>-5307730</v>
          </cell>
          <cell r="D383">
            <v>22779083</v>
          </cell>
          <cell r="E383">
            <v>18571063</v>
          </cell>
          <cell r="F383">
            <v>-1099710</v>
          </cell>
        </row>
        <row r="384">
          <cell r="A384">
            <v>2490510101</v>
          </cell>
          <cell r="B384" t="str">
            <v>Servicios Publicos</v>
          </cell>
          <cell r="C384">
            <v>-5307730</v>
          </cell>
          <cell r="D384">
            <v>22779083</v>
          </cell>
          <cell r="E384">
            <v>18571063</v>
          </cell>
          <cell r="F384">
            <v>-1099710</v>
          </cell>
        </row>
        <row r="385">
          <cell r="A385">
            <v>249053</v>
          </cell>
          <cell r="B385" t="str">
            <v>COMISIONES</v>
          </cell>
          <cell r="C385">
            <v>0</v>
          </cell>
          <cell r="D385">
            <v>2633409</v>
          </cell>
          <cell r="E385">
            <v>2633409</v>
          </cell>
          <cell r="F385">
            <v>0</v>
          </cell>
        </row>
        <row r="386">
          <cell r="A386">
            <v>24905301</v>
          </cell>
          <cell r="B386" t="str">
            <v>COMISIONES</v>
          </cell>
          <cell r="C386">
            <v>0</v>
          </cell>
          <cell r="D386">
            <v>2633409</v>
          </cell>
          <cell r="E386">
            <v>2633409</v>
          </cell>
          <cell r="F386">
            <v>0</v>
          </cell>
        </row>
        <row r="387">
          <cell r="A387">
            <v>2490530101</v>
          </cell>
          <cell r="B387" t="str">
            <v>Comisiones</v>
          </cell>
          <cell r="C387">
            <v>0</v>
          </cell>
          <cell r="D387">
            <v>2633409</v>
          </cell>
          <cell r="E387">
            <v>2633409</v>
          </cell>
          <cell r="F387">
            <v>0</v>
          </cell>
        </row>
        <row r="388">
          <cell r="A388">
            <v>249054</v>
          </cell>
          <cell r="B388" t="str">
            <v>HONORARIOS</v>
          </cell>
          <cell r="C388">
            <v>-3335500</v>
          </cell>
          <cell r="D388">
            <v>450697366.69999999</v>
          </cell>
          <cell r="E388">
            <v>454913335.69999999</v>
          </cell>
          <cell r="F388">
            <v>-7551469</v>
          </cell>
        </row>
        <row r="389">
          <cell r="A389">
            <v>24905401</v>
          </cell>
          <cell r="B389" t="str">
            <v>HONORARIOS</v>
          </cell>
          <cell r="C389">
            <v>-3335500</v>
          </cell>
          <cell r="D389">
            <v>450697366.69999999</v>
          </cell>
          <cell r="E389">
            <v>454913335.69999999</v>
          </cell>
          <cell r="F389">
            <v>-7551469</v>
          </cell>
        </row>
        <row r="390">
          <cell r="A390">
            <v>2490540101</v>
          </cell>
          <cell r="B390" t="str">
            <v>Honorarios</v>
          </cell>
          <cell r="C390">
            <v>-3335500</v>
          </cell>
          <cell r="D390">
            <v>450697366.69999999</v>
          </cell>
          <cell r="E390">
            <v>454913335.69999999</v>
          </cell>
          <cell r="F390">
            <v>-7551469</v>
          </cell>
        </row>
        <row r="391">
          <cell r="A391">
            <v>249058</v>
          </cell>
          <cell r="B391" t="str">
            <v>ARRENDAMIENTO OPERATIVO</v>
          </cell>
          <cell r="C391">
            <v>-1403257</v>
          </cell>
          <cell r="D391">
            <v>74706869</v>
          </cell>
          <cell r="E391">
            <v>95122593</v>
          </cell>
          <cell r="F391">
            <v>-21818981</v>
          </cell>
        </row>
        <row r="392">
          <cell r="A392">
            <v>24905801</v>
          </cell>
          <cell r="B392" t="str">
            <v>ARRENDAMIENTO OPERATIVO</v>
          </cell>
          <cell r="C392">
            <v>-1403257</v>
          </cell>
          <cell r="D392">
            <v>74706869</v>
          </cell>
          <cell r="E392">
            <v>95122593</v>
          </cell>
          <cell r="F392">
            <v>-21818981</v>
          </cell>
        </row>
        <row r="393">
          <cell r="A393">
            <v>2490580101</v>
          </cell>
          <cell r="B393" t="str">
            <v>Arrendamiento Operativo</v>
          </cell>
          <cell r="C393">
            <v>-1403257</v>
          </cell>
          <cell r="D393">
            <v>74706869</v>
          </cell>
          <cell r="E393">
            <v>95122593</v>
          </cell>
          <cell r="F393">
            <v>-21818981</v>
          </cell>
        </row>
        <row r="394">
          <cell r="A394">
            <v>25</v>
          </cell>
          <cell r="B394" t="str">
            <v>BENEFICIOS A LOS EMPLEADOS</v>
          </cell>
          <cell r="C394">
            <v>-978069504</v>
          </cell>
          <cell r="D394">
            <v>598771605</v>
          </cell>
          <cell r="E394">
            <v>678811991</v>
          </cell>
          <cell r="F394">
            <v>-1058109890</v>
          </cell>
        </row>
        <row r="395">
          <cell r="A395">
            <v>2511</v>
          </cell>
          <cell r="B395" t="str">
            <v>BENEFICIOS A LOS EMPLADOS A CORTO PLAZO</v>
          </cell>
          <cell r="C395">
            <v>-978069504</v>
          </cell>
          <cell r="D395">
            <v>598771605</v>
          </cell>
          <cell r="E395">
            <v>678811991</v>
          </cell>
          <cell r="F395">
            <v>-1058109890</v>
          </cell>
        </row>
        <row r="396">
          <cell r="A396">
            <v>251101</v>
          </cell>
          <cell r="B396" t="str">
            <v>NOMINA POR PAGAR</v>
          </cell>
          <cell r="C396">
            <v>0</v>
          </cell>
          <cell r="D396">
            <v>326855040</v>
          </cell>
          <cell r="E396">
            <v>326855040</v>
          </cell>
          <cell r="F396">
            <v>0</v>
          </cell>
        </row>
        <row r="397">
          <cell r="A397">
            <v>25110101</v>
          </cell>
          <cell r="B397" t="str">
            <v>SALARIO DEL PERSONAL DE PLANTA</v>
          </cell>
          <cell r="C397">
            <v>0</v>
          </cell>
          <cell r="D397">
            <v>326855040</v>
          </cell>
          <cell r="E397">
            <v>326855040</v>
          </cell>
          <cell r="F397">
            <v>0</v>
          </cell>
        </row>
        <row r="398">
          <cell r="A398">
            <v>2511010101</v>
          </cell>
          <cell r="B398" t="str">
            <v>Salario del personal de planta</v>
          </cell>
          <cell r="C398">
            <v>0</v>
          </cell>
          <cell r="D398">
            <v>326855040</v>
          </cell>
          <cell r="E398">
            <v>326855040</v>
          </cell>
          <cell r="F398">
            <v>0</v>
          </cell>
        </row>
        <row r="399">
          <cell r="A399">
            <v>251102</v>
          </cell>
          <cell r="B399" t="str">
            <v>CESANTIAS</v>
          </cell>
          <cell r="C399">
            <v>0</v>
          </cell>
          <cell r="D399">
            <v>38481024</v>
          </cell>
          <cell r="E399">
            <v>38481024</v>
          </cell>
          <cell r="F399">
            <v>0</v>
          </cell>
        </row>
        <row r="400">
          <cell r="A400">
            <v>25110201</v>
          </cell>
          <cell r="B400" t="str">
            <v>CESANTIAS</v>
          </cell>
          <cell r="C400">
            <v>0</v>
          </cell>
          <cell r="D400">
            <v>38481024</v>
          </cell>
          <cell r="E400">
            <v>38481024</v>
          </cell>
          <cell r="F400">
            <v>0</v>
          </cell>
        </row>
        <row r="401">
          <cell r="A401">
            <v>2511020101</v>
          </cell>
          <cell r="B401" t="str">
            <v>Cesantias</v>
          </cell>
          <cell r="C401">
            <v>0</v>
          </cell>
          <cell r="D401">
            <v>38481024</v>
          </cell>
          <cell r="E401">
            <v>38481024</v>
          </cell>
          <cell r="F401">
            <v>0</v>
          </cell>
        </row>
        <row r="402">
          <cell r="A402">
            <v>251104</v>
          </cell>
          <cell r="B402" t="str">
            <v>VACACIONES</v>
          </cell>
          <cell r="C402">
            <v>-197071717</v>
          </cell>
          <cell r="D402">
            <v>8040966</v>
          </cell>
          <cell r="E402">
            <v>25346000</v>
          </cell>
          <cell r="F402">
            <v>-214376751</v>
          </cell>
        </row>
        <row r="403">
          <cell r="A403">
            <v>25110401</v>
          </cell>
          <cell r="B403" t="str">
            <v>VACACIONES</v>
          </cell>
          <cell r="C403">
            <v>-197071717</v>
          </cell>
          <cell r="D403">
            <v>8040966</v>
          </cell>
          <cell r="E403">
            <v>25346000</v>
          </cell>
          <cell r="F403">
            <v>-214376751</v>
          </cell>
        </row>
        <row r="404">
          <cell r="A404">
            <v>2511040101</v>
          </cell>
          <cell r="B404" t="str">
            <v>Vacaciones</v>
          </cell>
          <cell r="C404">
            <v>-197071717</v>
          </cell>
          <cell r="D404">
            <v>8040966</v>
          </cell>
          <cell r="E404">
            <v>25346000</v>
          </cell>
          <cell r="F404">
            <v>-214376751</v>
          </cell>
        </row>
        <row r="405">
          <cell r="A405">
            <v>251105</v>
          </cell>
          <cell r="B405" t="str">
            <v>PRIMA DE VACACIONES</v>
          </cell>
          <cell r="C405">
            <v>-147930501</v>
          </cell>
          <cell r="D405">
            <v>5785579</v>
          </cell>
          <cell r="E405">
            <v>19019677</v>
          </cell>
          <cell r="F405">
            <v>-161164599</v>
          </cell>
        </row>
        <row r="406">
          <cell r="A406">
            <v>25110501</v>
          </cell>
          <cell r="B406" t="str">
            <v>PRIMA DE VACACIONES</v>
          </cell>
          <cell r="C406">
            <v>-147930501</v>
          </cell>
          <cell r="D406">
            <v>5785579</v>
          </cell>
          <cell r="E406">
            <v>19019677</v>
          </cell>
          <cell r="F406">
            <v>-161164599</v>
          </cell>
        </row>
        <row r="407">
          <cell r="A407">
            <v>2511050101</v>
          </cell>
          <cell r="B407" t="str">
            <v>Prima de Vacaciones</v>
          </cell>
          <cell r="C407">
            <v>-147930501</v>
          </cell>
          <cell r="D407">
            <v>5785579</v>
          </cell>
          <cell r="E407">
            <v>19019677</v>
          </cell>
          <cell r="F407">
            <v>-161164599</v>
          </cell>
        </row>
        <row r="408">
          <cell r="A408">
            <v>251106</v>
          </cell>
          <cell r="B408" t="str">
            <v>PRIMA DE SERVICIOS</v>
          </cell>
          <cell r="C408">
            <v>-46825645</v>
          </cell>
          <cell r="D408">
            <v>1046633</v>
          </cell>
          <cell r="E408">
            <v>20019600</v>
          </cell>
          <cell r="F408">
            <v>-65798612</v>
          </cell>
        </row>
        <row r="409">
          <cell r="A409">
            <v>25110601</v>
          </cell>
          <cell r="B409" t="str">
            <v>PRIMA DE SERVICIOS</v>
          </cell>
          <cell r="C409">
            <v>-46825645</v>
          </cell>
          <cell r="D409">
            <v>1046633</v>
          </cell>
          <cell r="E409">
            <v>20019600</v>
          </cell>
          <cell r="F409">
            <v>-65798612</v>
          </cell>
        </row>
        <row r="410">
          <cell r="A410">
            <v>2511060101</v>
          </cell>
          <cell r="B410" t="str">
            <v>Prima de servicios</v>
          </cell>
          <cell r="C410">
            <v>-46825645</v>
          </cell>
          <cell r="D410">
            <v>1046633</v>
          </cell>
          <cell r="E410">
            <v>20019600</v>
          </cell>
          <cell r="F410">
            <v>-65798612</v>
          </cell>
        </row>
        <row r="411">
          <cell r="A411">
            <v>251107</v>
          </cell>
          <cell r="B411" t="str">
            <v>PRIMA DE NAVIDAD</v>
          </cell>
          <cell r="C411">
            <v>-343299549</v>
          </cell>
          <cell r="D411">
            <v>661274</v>
          </cell>
          <cell r="E411">
            <v>35600165</v>
          </cell>
          <cell r="F411">
            <v>-378238440</v>
          </cell>
        </row>
        <row r="412">
          <cell r="A412">
            <v>25110701</v>
          </cell>
          <cell r="B412" t="str">
            <v>PRIMA DE NAVIDAD</v>
          </cell>
          <cell r="C412">
            <v>-343299549</v>
          </cell>
          <cell r="D412">
            <v>661274</v>
          </cell>
          <cell r="E412">
            <v>35600165</v>
          </cell>
          <cell r="F412">
            <v>-378238440</v>
          </cell>
        </row>
        <row r="413">
          <cell r="A413">
            <v>2511070101</v>
          </cell>
          <cell r="B413" t="str">
            <v>Prima de Navidad</v>
          </cell>
          <cell r="C413">
            <v>-343299549</v>
          </cell>
          <cell r="D413">
            <v>661274</v>
          </cell>
          <cell r="E413">
            <v>35600165</v>
          </cell>
          <cell r="F413">
            <v>-378238440</v>
          </cell>
        </row>
        <row r="414">
          <cell r="A414">
            <v>251109</v>
          </cell>
          <cell r="B414" t="str">
            <v>BONIFICACIONES</v>
          </cell>
          <cell r="C414">
            <v>-124078408</v>
          </cell>
          <cell r="D414">
            <v>48182832</v>
          </cell>
          <cell r="E414">
            <v>38261860</v>
          </cell>
          <cell r="F414">
            <v>-114157436</v>
          </cell>
        </row>
        <row r="415">
          <cell r="A415">
            <v>25110901</v>
          </cell>
          <cell r="B415" t="str">
            <v>BONIFICACIONES</v>
          </cell>
          <cell r="C415">
            <v>-124078408</v>
          </cell>
          <cell r="D415">
            <v>48182832</v>
          </cell>
          <cell r="E415">
            <v>38261860</v>
          </cell>
          <cell r="F415">
            <v>-114157436</v>
          </cell>
        </row>
        <row r="416">
          <cell r="A416">
            <v>2511090101</v>
          </cell>
          <cell r="B416" t="str">
            <v>Bonificación por servicios prestados</v>
          </cell>
          <cell r="C416">
            <v>-103607120</v>
          </cell>
          <cell r="D416">
            <v>47431594</v>
          </cell>
          <cell r="E416">
            <v>35673027</v>
          </cell>
          <cell r="F416">
            <v>-91848553</v>
          </cell>
        </row>
        <row r="417">
          <cell r="A417">
            <v>2511090102</v>
          </cell>
          <cell r="B417" t="str">
            <v>Bonificación Especial de Recreacion</v>
          </cell>
          <cell r="C417">
            <v>-20471288</v>
          </cell>
          <cell r="D417">
            <v>751238</v>
          </cell>
          <cell r="E417">
            <v>2588833</v>
          </cell>
          <cell r="F417">
            <v>-22308883</v>
          </cell>
        </row>
        <row r="418">
          <cell r="A418">
            <v>251111</v>
          </cell>
          <cell r="B418" t="str">
            <v>APORTES A RIESGOS LABORALES</v>
          </cell>
          <cell r="C418">
            <v>-6853000</v>
          </cell>
          <cell r="D418">
            <v>6853000</v>
          </cell>
          <cell r="E418">
            <v>7162000</v>
          </cell>
          <cell r="F418">
            <v>-7162000</v>
          </cell>
        </row>
        <row r="419">
          <cell r="A419">
            <v>25111101</v>
          </cell>
          <cell r="B419" t="str">
            <v>RIESGOS PROFESIONALES</v>
          </cell>
          <cell r="C419">
            <v>-6853000</v>
          </cell>
          <cell r="D419">
            <v>6853000</v>
          </cell>
          <cell r="E419">
            <v>7162000</v>
          </cell>
          <cell r="F419">
            <v>-7162000</v>
          </cell>
        </row>
        <row r="420">
          <cell r="A420">
            <v>2511110101</v>
          </cell>
          <cell r="B420" t="str">
            <v>Riesgos profesionales</v>
          </cell>
          <cell r="C420">
            <v>-6853000</v>
          </cell>
          <cell r="D420">
            <v>6853000</v>
          </cell>
          <cell r="E420">
            <v>7162000</v>
          </cell>
          <cell r="F420">
            <v>-7162000</v>
          </cell>
        </row>
        <row r="421">
          <cell r="A421">
            <v>251122</v>
          </cell>
          <cell r="B421" t="str">
            <v>APORTES A FONDOS PENSIONALES - EMPLEADOR</v>
          </cell>
          <cell r="C421">
            <v>-54810042</v>
          </cell>
          <cell r="D421">
            <v>54810042</v>
          </cell>
          <cell r="E421">
            <v>57404926</v>
          </cell>
          <cell r="F421">
            <v>-57404926</v>
          </cell>
        </row>
        <row r="422">
          <cell r="A422">
            <v>25112201</v>
          </cell>
          <cell r="B422" t="str">
            <v>APORTES A FONDOS PENSIONALES - EMPLEADOR</v>
          </cell>
          <cell r="C422">
            <v>-54810042</v>
          </cell>
          <cell r="D422">
            <v>54810042</v>
          </cell>
          <cell r="E422">
            <v>57404926</v>
          </cell>
          <cell r="F422">
            <v>-57404926</v>
          </cell>
        </row>
        <row r="423">
          <cell r="A423">
            <v>2511220102</v>
          </cell>
          <cell r="B423" t="str">
            <v>Pensiones Colpensiones</v>
          </cell>
          <cell r="C423">
            <v>-39846988</v>
          </cell>
          <cell r="D423">
            <v>39846988</v>
          </cell>
          <cell r="E423">
            <v>41609323</v>
          </cell>
          <cell r="F423">
            <v>-41609323</v>
          </cell>
        </row>
        <row r="424">
          <cell r="A424">
            <v>2511220104</v>
          </cell>
          <cell r="B424" t="str">
            <v>Pensiones Porvenir</v>
          </cell>
          <cell r="C424">
            <v>-10257650</v>
          </cell>
          <cell r="D424">
            <v>10257650</v>
          </cell>
          <cell r="E424">
            <v>10794641</v>
          </cell>
          <cell r="F424">
            <v>-10794641</v>
          </cell>
        </row>
        <row r="425">
          <cell r="A425">
            <v>2511220105</v>
          </cell>
          <cell r="B425" t="str">
            <v>Pensiones Colfondos</v>
          </cell>
          <cell r="C425">
            <v>-3080015</v>
          </cell>
          <cell r="D425">
            <v>3080015</v>
          </cell>
          <cell r="E425">
            <v>3375573</v>
          </cell>
          <cell r="F425">
            <v>-3375573</v>
          </cell>
        </row>
        <row r="426">
          <cell r="A426">
            <v>2511220106</v>
          </cell>
          <cell r="B426" t="str">
            <v>Pensiones Protección</v>
          </cell>
          <cell r="C426">
            <v>-1625389</v>
          </cell>
          <cell r="D426">
            <v>1625389</v>
          </cell>
          <cell r="E426">
            <v>1625389</v>
          </cell>
          <cell r="F426">
            <v>-1625389</v>
          </cell>
        </row>
        <row r="427">
          <cell r="A427">
            <v>251123</v>
          </cell>
          <cell r="B427" t="str">
            <v>APORTES A SEGURIDAD SOCIAL EN SALUD - EMPLEADOR</v>
          </cell>
          <cell r="C427">
            <v>-38825542</v>
          </cell>
          <cell r="D427">
            <v>38825542</v>
          </cell>
          <cell r="E427">
            <v>40663126</v>
          </cell>
          <cell r="F427">
            <v>-40663126</v>
          </cell>
        </row>
        <row r="428">
          <cell r="A428">
            <v>25112301</v>
          </cell>
          <cell r="B428" t="str">
            <v>APORTES A SEGURIDAD SOCIAL EN SALUD - EMPLEADOR</v>
          </cell>
          <cell r="C428">
            <v>-38825542</v>
          </cell>
          <cell r="D428">
            <v>38825542</v>
          </cell>
          <cell r="E428">
            <v>40663126</v>
          </cell>
          <cell r="F428">
            <v>-40663126</v>
          </cell>
        </row>
        <row r="429">
          <cell r="A429">
            <v>2511230103</v>
          </cell>
          <cell r="B429" t="str">
            <v>Salud Sanitas</v>
          </cell>
          <cell r="C429">
            <v>-24850885</v>
          </cell>
          <cell r="D429">
            <v>24850885</v>
          </cell>
          <cell r="E429">
            <v>25964390</v>
          </cell>
          <cell r="F429">
            <v>-25964390</v>
          </cell>
        </row>
        <row r="430">
          <cell r="A430">
            <v>2511230106</v>
          </cell>
          <cell r="B430" t="str">
            <v>Salud Famisanar</v>
          </cell>
          <cell r="C430">
            <v>-1096493</v>
          </cell>
          <cell r="D430">
            <v>1096493</v>
          </cell>
          <cell r="E430">
            <v>1247910</v>
          </cell>
          <cell r="F430">
            <v>-1247910</v>
          </cell>
        </row>
        <row r="431">
          <cell r="A431">
            <v>2511230108</v>
          </cell>
          <cell r="B431" t="str">
            <v>Salud Coomeva</v>
          </cell>
          <cell r="C431">
            <v>-1717323</v>
          </cell>
          <cell r="D431">
            <v>1717323</v>
          </cell>
          <cell r="E431">
            <v>1880716</v>
          </cell>
          <cell r="F431">
            <v>-1880716</v>
          </cell>
        </row>
        <row r="432">
          <cell r="A432">
            <v>2511230109</v>
          </cell>
          <cell r="B432" t="str">
            <v>Salud total</v>
          </cell>
          <cell r="C432">
            <v>-4285577</v>
          </cell>
          <cell r="D432">
            <v>4285577</v>
          </cell>
          <cell r="E432">
            <v>4723576</v>
          </cell>
          <cell r="F432">
            <v>-4723576</v>
          </cell>
        </row>
        <row r="433">
          <cell r="A433">
            <v>2511230111</v>
          </cell>
          <cell r="B433" t="str">
            <v>Salud NUEVA E.P.S. S.A.</v>
          </cell>
          <cell r="C433">
            <v>-4716790</v>
          </cell>
          <cell r="D433">
            <v>4716790</v>
          </cell>
          <cell r="E433">
            <v>4927460</v>
          </cell>
          <cell r="F433">
            <v>-4927460</v>
          </cell>
        </row>
        <row r="434">
          <cell r="A434">
            <v>2511230116</v>
          </cell>
          <cell r="B434" t="str">
            <v>Coperativa de Desarrollo Integral COOSALUD</v>
          </cell>
          <cell r="C434">
            <v>-901793</v>
          </cell>
          <cell r="D434">
            <v>901793</v>
          </cell>
          <cell r="E434">
            <v>853691</v>
          </cell>
          <cell r="F434">
            <v>-853691</v>
          </cell>
        </row>
        <row r="435">
          <cell r="A435">
            <v>2511230121</v>
          </cell>
          <cell r="B435" t="str">
            <v>CAJACOPI</v>
          </cell>
          <cell r="C435">
            <v>-835613</v>
          </cell>
          <cell r="D435">
            <v>835613</v>
          </cell>
          <cell r="E435">
            <v>644315</v>
          </cell>
          <cell r="F435">
            <v>-644315</v>
          </cell>
        </row>
        <row r="436">
          <cell r="A436">
            <v>2511230122</v>
          </cell>
          <cell r="B436" t="str">
            <v>COOSALUD ENTIDAD PROMOTORA DE SALUD  SA</v>
          </cell>
          <cell r="C436">
            <v>-421068</v>
          </cell>
          <cell r="D436">
            <v>421068</v>
          </cell>
          <cell r="E436">
            <v>421068</v>
          </cell>
          <cell r="F436">
            <v>-421068</v>
          </cell>
        </row>
        <row r="437">
          <cell r="A437">
            <v>251124</v>
          </cell>
          <cell r="B437" t="str">
            <v>APORTES A CAJA DE COMPENSACION FAMILIAR</v>
          </cell>
          <cell r="C437">
            <v>-18375100</v>
          </cell>
          <cell r="D437">
            <v>18375100</v>
          </cell>
          <cell r="E437">
            <v>19144000</v>
          </cell>
          <cell r="F437">
            <v>-19144000</v>
          </cell>
        </row>
        <row r="438">
          <cell r="A438">
            <v>25112401</v>
          </cell>
          <cell r="B438" t="str">
            <v>APORTES A CAJA DE COMPENSACION FAMILIAR</v>
          </cell>
          <cell r="C438">
            <v>-18375100</v>
          </cell>
          <cell r="D438">
            <v>18375100</v>
          </cell>
          <cell r="E438">
            <v>19144000</v>
          </cell>
          <cell r="F438">
            <v>-19144000</v>
          </cell>
        </row>
        <row r="439">
          <cell r="A439">
            <v>2511240101</v>
          </cell>
          <cell r="B439" t="str">
            <v>CAJAMAG</v>
          </cell>
          <cell r="C439">
            <v>-18375100</v>
          </cell>
          <cell r="D439">
            <v>18375100</v>
          </cell>
          <cell r="E439">
            <v>19144000</v>
          </cell>
          <cell r="F439">
            <v>-19144000</v>
          </cell>
        </row>
        <row r="440">
          <cell r="A440">
            <v>251190</v>
          </cell>
          <cell r="B440" t="str">
            <v>OTROS BENEFICIOS A LOS EMPLADOS A CORTO PLAZO</v>
          </cell>
          <cell r="C440">
            <v>0</v>
          </cell>
          <cell r="D440">
            <v>50854573</v>
          </cell>
          <cell r="E440">
            <v>50854573</v>
          </cell>
          <cell r="F440">
            <v>0</v>
          </cell>
        </row>
        <row r="441">
          <cell r="A441">
            <v>25119001</v>
          </cell>
          <cell r="B441" t="str">
            <v>OTROS BENEFICIOS A LOS EMPLADOS A CORTO PLAZO</v>
          </cell>
          <cell r="C441">
            <v>0</v>
          </cell>
          <cell r="D441">
            <v>50854573</v>
          </cell>
          <cell r="E441">
            <v>50854573</v>
          </cell>
          <cell r="F441">
            <v>0</v>
          </cell>
        </row>
        <row r="442">
          <cell r="A442">
            <v>2511900101</v>
          </cell>
          <cell r="B442" t="str">
            <v>Otros beneficios a los empleados a corto plazo</v>
          </cell>
          <cell r="C442">
            <v>0</v>
          </cell>
          <cell r="D442">
            <v>50854573</v>
          </cell>
          <cell r="E442">
            <v>50854573</v>
          </cell>
          <cell r="F442">
            <v>0</v>
          </cell>
        </row>
        <row r="443">
          <cell r="A443">
            <v>27</v>
          </cell>
          <cell r="B443" t="str">
            <v>PROVISIONES</v>
          </cell>
          <cell r="C443">
            <v>-623342652</v>
          </cell>
          <cell r="D443">
            <v>0</v>
          </cell>
          <cell r="E443">
            <v>0</v>
          </cell>
          <cell r="F443">
            <v>-623342652</v>
          </cell>
        </row>
        <row r="444">
          <cell r="A444">
            <v>2701</v>
          </cell>
          <cell r="B444" t="str">
            <v>LITIGIOS Y DEMANDAS</v>
          </cell>
          <cell r="C444">
            <v>-623342652</v>
          </cell>
          <cell r="D444">
            <v>0</v>
          </cell>
          <cell r="E444">
            <v>0</v>
          </cell>
          <cell r="F444">
            <v>-623342652</v>
          </cell>
        </row>
        <row r="445">
          <cell r="A445">
            <v>270103</v>
          </cell>
          <cell r="B445" t="str">
            <v>ADMINISTRATIVAS</v>
          </cell>
          <cell r="C445">
            <v>-623342652</v>
          </cell>
          <cell r="D445">
            <v>0</v>
          </cell>
          <cell r="E445">
            <v>0</v>
          </cell>
          <cell r="F445">
            <v>-623342652</v>
          </cell>
        </row>
        <row r="446">
          <cell r="A446">
            <v>27010301</v>
          </cell>
          <cell r="B446" t="str">
            <v>ADMINISTRATIVAS</v>
          </cell>
          <cell r="C446">
            <v>-623342652</v>
          </cell>
          <cell r="D446">
            <v>0</v>
          </cell>
          <cell r="E446">
            <v>0</v>
          </cell>
          <cell r="F446">
            <v>-623342652</v>
          </cell>
        </row>
        <row r="447">
          <cell r="A447">
            <v>2701030101</v>
          </cell>
          <cell r="B447" t="str">
            <v>Administrativas</v>
          </cell>
          <cell r="C447">
            <v>-623342652</v>
          </cell>
          <cell r="D447">
            <v>0</v>
          </cell>
          <cell r="E447">
            <v>0</v>
          </cell>
          <cell r="F447">
            <v>-623342652</v>
          </cell>
        </row>
        <row r="448">
          <cell r="A448">
            <v>29</v>
          </cell>
          <cell r="B448" t="str">
            <v>OTROS PASIVOS</v>
          </cell>
          <cell r="C448">
            <v>-661052937.75999999</v>
          </cell>
          <cell r="D448">
            <v>1153061946.23</v>
          </cell>
          <cell r="E448">
            <v>524905394.13</v>
          </cell>
          <cell r="F448">
            <v>-32896385.66</v>
          </cell>
        </row>
        <row r="449">
          <cell r="A449">
            <v>2902</v>
          </cell>
          <cell r="B449" t="str">
            <v>RECURSOS RECIBIDOS EN ADMINISTRACION</v>
          </cell>
          <cell r="C449">
            <v>-661052937.75999999</v>
          </cell>
          <cell r="D449">
            <v>1153061946.23</v>
          </cell>
          <cell r="E449">
            <v>524905394.13</v>
          </cell>
          <cell r="F449">
            <v>-32896385.66</v>
          </cell>
        </row>
        <row r="450">
          <cell r="A450">
            <v>290201</v>
          </cell>
          <cell r="B450" t="str">
            <v>En Administración</v>
          </cell>
          <cell r="C450">
            <v>-661052937.75999999</v>
          </cell>
          <cell r="D450">
            <v>1153061946.23</v>
          </cell>
          <cell r="E450">
            <v>524905394.13</v>
          </cell>
          <cell r="F450">
            <v>-32896385.66</v>
          </cell>
        </row>
        <row r="451">
          <cell r="A451">
            <v>29020106</v>
          </cell>
          <cell r="B451" t="str">
            <v>CONVENIO INVIAS</v>
          </cell>
          <cell r="C451">
            <v>-630111450.03999996</v>
          </cell>
          <cell r="D451">
            <v>835995797.00999999</v>
          </cell>
          <cell r="E451">
            <v>207839200.16999999</v>
          </cell>
          <cell r="F451">
            <v>-1954853.2</v>
          </cell>
        </row>
        <row r="452">
          <cell r="A452">
            <v>2902010603</v>
          </cell>
          <cell r="B452" t="str">
            <v>INTERESES CTA 870931110 INVIAS CONV.01221</v>
          </cell>
          <cell r="C452">
            <v>-1.21</v>
          </cell>
          <cell r="D452">
            <v>0</v>
          </cell>
          <cell r="E452">
            <v>0</v>
          </cell>
          <cell r="F452">
            <v>-1.21</v>
          </cell>
        </row>
        <row r="453">
          <cell r="A453">
            <v>2902010604</v>
          </cell>
          <cell r="B453" t="str">
            <v>INTERESES CTA 117169998715 INVIAS CONV.1271</v>
          </cell>
          <cell r="C453">
            <v>-1423830.56</v>
          </cell>
          <cell r="D453">
            <v>0</v>
          </cell>
          <cell r="E453">
            <v>531021.43000000005</v>
          </cell>
          <cell r="F453">
            <v>-1954851.99</v>
          </cell>
        </row>
        <row r="454">
          <cell r="A454">
            <v>2902010605</v>
          </cell>
          <cell r="B454" t="str">
            <v>Convenio INVIAS 1271</v>
          </cell>
          <cell r="C454">
            <v>-628687618.26999998</v>
          </cell>
          <cell r="D454">
            <v>835995797.00999999</v>
          </cell>
          <cell r="E454">
            <v>207308178.74000001</v>
          </cell>
          <cell r="F454">
            <v>0</v>
          </cell>
        </row>
        <row r="455">
          <cell r="A455">
            <v>29020107</v>
          </cell>
          <cell r="B455" t="str">
            <v>CONVENIO ADR antes INCODER</v>
          </cell>
          <cell r="C455">
            <v>-30941487.719999999</v>
          </cell>
          <cell r="D455">
            <v>1336.52</v>
          </cell>
          <cell r="E455">
            <v>1381.26</v>
          </cell>
          <cell r="F455">
            <v>-30941532.460000001</v>
          </cell>
        </row>
        <row r="456">
          <cell r="A456">
            <v>2902010701</v>
          </cell>
          <cell r="B456" t="str">
            <v>Convenio ADR antes INCODER</v>
          </cell>
          <cell r="C456">
            <v>-25406244</v>
          </cell>
          <cell r="D456">
            <v>0</v>
          </cell>
          <cell r="E456">
            <v>0</v>
          </cell>
          <cell r="F456">
            <v>-25406244</v>
          </cell>
        </row>
        <row r="457">
          <cell r="A457">
            <v>2902010703</v>
          </cell>
          <cell r="B457" t="str">
            <v>INT CTA 117100072075 CONV ADR 769</v>
          </cell>
          <cell r="C457">
            <v>-1058.3599999999999</v>
          </cell>
          <cell r="D457">
            <v>1058.3599999999999</v>
          </cell>
          <cell r="E457">
            <v>1093</v>
          </cell>
          <cell r="F457">
            <v>-1093</v>
          </cell>
        </row>
        <row r="458">
          <cell r="A458">
            <v>2902010704</v>
          </cell>
          <cell r="B458" t="str">
            <v>Convenio ADR -769</v>
          </cell>
          <cell r="C458">
            <v>-2425775.7000000002</v>
          </cell>
          <cell r="D458">
            <v>0</v>
          </cell>
          <cell r="E458">
            <v>0</v>
          </cell>
          <cell r="F458">
            <v>-2425775.7000000002</v>
          </cell>
        </row>
        <row r="459">
          <cell r="A459">
            <v>2902010705</v>
          </cell>
          <cell r="B459" t="str">
            <v>INT CTA 117100073578 CONV ADR 517</v>
          </cell>
          <cell r="C459">
            <v>-278.16000000000003</v>
          </cell>
          <cell r="D459">
            <v>278.16000000000003</v>
          </cell>
          <cell r="E459">
            <v>288.26</v>
          </cell>
          <cell r="F459">
            <v>-288.26</v>
          </cell>
        </row>
        <row r="460">
          <cell r="A460">
            <v>2902010706</v>
          </cell>
          <cell r="B460" t="str">
            <v>Convenio ADR -517</v>
          </cell>
          <cell r="C460">
            <v>-3108131.5</v>
          </cell>
          <cell r="D460">
            <v>0</v>
          </cell>
          <cell r="E460">
            <v>0</v>
          </cell>
          <cell r="F460">
            <v>-3108131.5</v>
          </cell>
        </row>
        <row r="461">
          <cell r="A461">
            <v>29020109</v>
          </cell>
          <cell r="B461" t="str">
            <v>SISTEMA GENERAL DE REGALIAS</v>
          </cell>
          <cell r="C461">
            <v>0</v>
          </cell>
          <cell r="D461">
            <v>317064812.69999999</v>
          </cell>
          <cell r="E461">
            <v>317064812.69999999</v>
          </cell>
          <cell r="F461">
            <v>0</v>
          </cell>
        </row>
        <row r="462">
          <cell r="A462">
            <v>2902010902</v>
          </cell>
          <cell r="B462" t="str">
            <v>SGR Fondo de Desarrollo Regional</v>
          </cell>
          <cell r="C462">
            <v>0</v>
          </cell>
          <cell r="D462">
            <v>317064812.69999999</v>
          </cell>
          <cell r="E462">
            <v>317064812.69999999</v>
          </cell>
          <cell r="F462">
            <v>0</v>
          </cell>
        </row>
        <row r="463">
          <cell r="A463">
            <v>3</v>
          </cell>
          <cell r="B463" t="str">
            <v>PATRIMONIO</v>
          </cell>
          <cell r="C463">
            <v>-27975382544.84</v>
          </cell>
          <cell r="D463">
            <v>2352136.3199999998</v>
          </cell>
          <cell r="E463">
            <v>0</v>
          </cell>
          <cell r="F463">
            <v>-27973030408.52</v>
          </cell>
        </row>
        <row r="464">
          <cell r="A464">
            <v>31</v>
          </cell>
          <cell r="B464" t="str">
            <v>PATRIMONIO DE LAS ENTIDADES DE GOBIERNO</v>
          </cell>
          <cell r="C464">
            <v>-27975382544.84</v>
          </cell>
          <cell r="D464">
            <v>2352136.3199999998</v>
          </cell>
          <cell r="E464">
            <v>0</v>
          </cell>
          <cell r="F464">
            <v>-27973030408.52</v>
          </cell>
        </row>
        <row r="465">
          <cell r="A465">
            <v>3105</v>
          </cell>
          <cell r="B465" t="str">
            <v>CAPITAL FISCAL</v>
          </cell>
          <cell r="C465">
            <v>-3540864665.71</v>
          </cell>
          <cell r="D465">
            <v>0</v>
          </cell>
          <cell r="E465">
            <v>0</v>
          </cell>
          <cell r="F465">
            <v>-3540864665.71</v>
          </cell>
        </row>
        <row r="466">
          <cell r="A466">
            <v>310506</v>
          </cell>
          <cell r="B466" t="str">
            <v>CAPITAL FISCAL</v>
          </cell>
          <cell r="C466">
            <v>-3540864665.71</v>
          </cell>
          <cell r="D466">
            <v>0</v>
          </cell>
          <cell r="E466">
            <v>0</v>
          </cell>
          <cell r="F466">
            <v>-3540864665.71</v>
          </cell>
        </row>
        <row r="467">
          <cell r="A467">
            <v>31050600</v>
          </cell>
          <cell r="B467" t="str">
            <v>CAPITAL FISCAL</v>
          </cell>
          <cell r="C467">
            <v>-3540864665.71</v>
          </cell>
          <cell r="D467">
            <v>0</v>
          </cell>
          <cell r="E467">
            <v>0</v>
          </cell>
          <cell r="F467">
            <v>-3540864665.71</v>
          </cell>
        </row>
        <row r="468">
          <cell r="A468">
            <v>3105060001</v>
          </cell>
          <cell r="B468" t="str">
            <v>CAPITAL FISCAL</v>
          </cell>
          <cell r="C468">
            <v>-3540864665.71</v>
          </cell>
          <cell r="D468">
            <v>0</v>
          </cell>
          <cell r="E468">
            <v>0</v>
          </cell>
          <cell r="F468">
            <v>-3540864665.71</v>
          </cell>
        </row>
        <row r="469">
          <cell r="A469">
            <v>3109</v>
          </cell>
          <cell r="B469" t="str">
            <v>RESULTADO EJERCICIOS ANTERIORES</v>
          </cell>
          <cell r="C469">
            <v>-24434517879.130001</v>
          </cell>
          <cell r="D469">
            <v>2352136.3199999998</v>
          </cell>
          <cell r="E469">
            <v>0</v>
          </cell>
          <cell r="F469">
            <v>-24432165742.810001</v>
          </cell>
        </row>
        <row r="470">
          <cell r="A470">
            <v>310901</v>
          </cell>
          <cell r="B470" t="str">
            <v>EXCEDENTES ACUMULADOS</v>
          </cell>
          <cell r="C470">
            <v>-28052463813.959999</v>
          </cell>
          <cell r="D470">
            <v>1405931.88</v>
          </cell>
          <cell r="E470">
            <v>0</v>
          </cell>
          <cell r="F470">
            <v>-28051057882.080002</v>
          </cell>
        </row>
        <row r="471">
          <cell r="A471">
            <v>31090101</v>
          </cell>
          <cell r="B471" t="str">
            <v>Excedentes Acumulados</v>
          </cell>
          <cell r="C471">
            <v>-28052463813.959999</v>
          </cell>
          <cell r="D471">
            <v>1405931.88</v>
          </cell>
          <cell r="E471">
            <v>0</v>
          </cell>
          <cell r="F471">
            <v>-28051057882.080002</v>
          </cell>
        </row>
        <row r="472">
          <cell r="A472">
            <v>3109010101</v>
          </cell>
          <cell r="B472" t="str">
            <v>Excedentes Acumulados</v>
          </cell>
          <cell r="C472">
            <v>-28052463813.959999</v>
          </cell>
          <cell r="D472">
            <v>1405931.88</v>
          </cell>
          <cell r="E472">
            <v>0</v>
          </cell>
          <cell r="F472">
            <v>-28051057882.080002</v>
          </cell>
        </row>
        <row r="473">
          <cell r="A473">
            <v>310902</v>
          </cell>
          <cell r="B473" t="str">
            <v>DEFICIT ACUMULADOS</v>
          </cell>
          <cell r="C473">
            <v>3617945934.8299999</v>
          </cell>
          <cell r="D473">
            <v>946204.44</v>
          </cell>
          <cell r="E473">
            <v>0</v>
          </cell>
          <cell r="F473">
            <v>3618892139.27</v>
          </cell>
        </row>
        <row r="474">
          <cell r="A474">
            <v>31090201</v>
          </cell>
          <cell r="B474" t="str">
            <v>Deficit acumulados</v>
          </cell>
          <cell r="C474">
            <v>3617945934.8299999</v>
          </cell>
          <cell r="D474">
            <v>946204.44</v>
          </cell>
          <cell r="E474">
            <v>0</v>
          </cell>
          <cell r="F474">
            <v>3618892139.27</v>
          </cell>
        </row>
        <row r="475">
          <cell r="A475">
            <v>3109020101</v>
          </cell>
          <cell r="B475" t="str">
            <v>Deficit acumulados</v>
          </cell>
          <cell r="C475">
            <v>3617945934.8299999</v>
          </cell>
          <cell r="D475">
            <v>946204.44</v>
          </cell>
          <cell r="E475">
            <v>0</v>
          </cell>
          <cell r="F475">
            <v>3618892139.27</v>
          </cell>
        </row>
        <row r="476">
          <cell r="A476">
            <v>3110</v>
          </cell>
          <cell r="B476" t="str">
            <v>RESULTADO DEL EJERCICIO</v>
          </cell>
          <cell r="C476">
            <v>0</v>
          </cell>
          <cell r="D476">
            <v>0</v>
          </cell>
          <cell r="E476">
            <v>0</v>
          </cell>
          <cell r="F476">
            <v>0</v>
          </cell>
        </row>
        <row r="477">
          <cell r="A477">
            <v>311002</v>
          </cell>
          <cell r="B477" t="str">
            <v>DEFICIT DEL EJERCICIO</v>
          </cell>
          <cell r="C477">
            <v>0</v>
          </cell>
          <cell r="D477">
            <v>0</v>
          </cell>
          <cell r="E477">
            <v>0</v>
          </cell>
          <cell r="F477">
            <v>0</v>
          </cell>
        </row>
        <row r="478">
          <cell r="A478">
            <v>31100201</v>
          </cell>
          <cell r="B478" t="str">
            <v>Deficit del ejercicio</v>
          </cell>
          <cell r="C478">
            <v>0</v>
          </cell>
          <cell r="D478">
            <v>0</v>
          </cell>
          <cell r="E478">
            <v>0</v>
          </cell>
          <cell r="F478">
            <v>0</v>
          </cell>
        </row>
        <row r="479">
          <cell r="A479">
            <v>3110020101</v>
          </cell>
          <cell r="B479" t="str">
            <v>Deficit del ejercicio</v>
          </cell>
          <cell r="C479">
            <v>0</v>
          </cell>
          <cell r="D479">
            <v>0</v>
          </cell>
          <cell r="E479">
            <v>0</v>
          </cell>
          <cell r="F479">
            <v>0</v>
          </cell>
        </row>
        <row r="480">
          <cell r="A480">
            <v>4</v>
          </cell>
          <cell r="B480" t="str">
            <v>INGRESOS</v>
          </cell>
          <cell r="C480">
            <v>-31581726442.48</v>
          </cell>
          <cell r="D480">
            <v>63803481</v>
          </cell>
          <cell r="E480">
            <v>3208951551.0100002</v>
          </cell>
          <cell r="F480">
            <v>-34726874512.489998</v>
          </cell>
          <cell r="G480">
            <v>-10487397509.609997</v>
          </cell>
        </row>
        <row r="481">
          <cell r="A481">
            <v>41</v>
          </cell>
          <cell r="B481" t="str">
            <v>INGRESOS FISCALES</v>
          </cell>
          <cell r="C481">
            <v>-26525854793.25</v>
          </cell>
          <cell r="D481">
            <v>46603481</v>
          </cell>
          <cell r="E481">
            <v>2687632008.2600002</v>
          </cell>
          <cell r="F481">
            <v>-29166883320.509998</v>
          </cell>
        </row>
        <row r="482">
          <cell r="A482">
            <v>4110</v>
          </cell>
          <cell r="B482" t="str">
            <v>CONTRIBUCIONES, TASAS  E INGRESOS NO TRIBUTARIOS</v>
          </cell>
          <cell r="C482">
            <v>-26525854793.25</v>
          </cell>
          <cell r="D482">
            <v>46603481</v>
          </cell>
          <cell r="E482">
            <v>2687632008.2600002</v>
          </cell>
          <cell r="F482">
            <v>-29166883320.509998</v>
          </cell>
        </row>
        <row r="483">
          <cell r="A483">
            <v>411001</v>
          </cell>
          <cell r="B483" t="str">
            <v>TASAS</v>
          </cell>
          <cell r="C483">
            <v>-8888564984.6700001</v>
          </cell>
          <cell r="D483">
            <v>0</v>
          </cell>
          <cell r="E483">
            <v>1055034502</v>
          </cell>
          <cell r="F483">
            <v>-9943599486.6700001</v>
          </cell>
        </row>
        <row r="484">
          <cell r="A484">
            <v>41100101</v>
          </cell>
          <cell r="B484" t="str">
            <v>TASA POR UTILIZACION DE RECURSOS NATURALES</v>
          </cell>
          <cell r="C484">
            <v>-357704396.47000003</v>
          </cell>
          <cell r="D484">
            <v>0</v>
          </cell>
          <cell r="E484">
            <v>41000</v>
          </cell>
          <cell r="F484">
            <v>-357745396.47000003</v>
          </cell>
        </row>
        <row r="485">
          <cell r="A485">
            <v>4110010101</v>
          </cell>
          <cell r="B485" t="str">
            <v>Tasa por Utilización de Agua</v>
          </cell>
          <cell r="C485">
            <v>-344283821.47000003</v>
          </cell>
          <cell r="D485">
            <v>0</v>
          </cell>
          <cell r="E485">
            <v>0</v>
          </cell>
          <cell r="F485">
            <v>-344283821.47000003</v>
          </cell>
        </row>
        <row r="486">
          <cell r="A486">
            <v>4110010102</v>
          </cell>
          <cell r="B486" t="str">
            <v>Movilización Forestal</v>
          </cell>
          <cell r="C486">
            <v>-2052600</v>
          </cell>
          <cell r="D486">
            <v>0</v>
          </cell>
          <cell r="E486">
            <v>41000</v>
          </cell>
          <cell r="F486">
            <v>-2093600</v>
          </cell>
        </row>
        <row r="487">
          <cell r="A487">
            <v>4110010103</v>
          </cell>
          <cell r="B487" t="str">
            <v>Movilización Fauna</v>
          </cell>
          <cell r="C487">
            <v>-64000</v>
          </cell>
          <cell r="D487">
            <v>0</v>
          </cell>
          <cell r="E487">
            <v>0</v>
          </cell>
          <cell r="F487">
            <v>-64000</v>
          </cell>
        </row>
        <row r="488">
          <cell r="A488">
            <v>4110010105</v>
          </cell>
          <cell r="B488" t="str">
            <v>Tasa Aprovechamiento Forestal</v>
          </cell>
          <cell r="C488">
            <v>-11303975</v>
          </cell>
          <cell r="D488">
            <v>0</v>
          </cell>
          <cell r="E488">
            <v>0</v>
          </cell>
          <cell r="F488">
            <v>-11303975</v>
          </cell>
        </row>
        <row r="489">
          <cell r="A489">
            <v>41100102</v>
          </cell>
          <cell r="B489" t="str">
            <v>TASA POR CONTAMINACION DE RECURSOS NATURALES</v>
          </cell>
          <cell r="C489">
            <v>-8494222879.3999996</v>
          </cell>
          <cell r="D489">
            <v>0</v>
          </cell>
          <cell r="E489">
            <v>1053430200</v>
          </cell>
          <cell r="F489">
            <v>-9547653079.3999996</v>
          </cell>
        </row>
        <row r="490">
          <cell r="A490">
            <v>4110010202</v>
          </cell>
          <cell r="B490" t="str">
            <v>Tasa Retributiva</v>
          </cell>
          <cell r="C490">
            <v>-2699779179.4000001</v>
          </cell>
          <cell r="D490">
            <v>0</v>
          </cell>
          <cell r="E490">
            <v>0</v>
          </cell>
          <cell r="F490">
            <v>-2699779179.4000001</v>
          </cell>
        </row>
        <row r="491">
          <cell r="A491">
            <v>4110010203</v>
          </cell>
          <cell r="B491" t="str">
            <v>Sobretasa Ambiental al Peaje 5%</v>
          </cell>
          <cell r="C491">
            <v>-2783530400</v>
          </cell>
          <cell r="D491">
            <v>0</v>
          </cell>
          <cell r="E491">
            <v>534690800</v>
          </cell>
          <cell r="F491">
            <v>-3318221200</v>
          </cell>
        </row>
        <row r="492">
          <cell r="A492">
            <v>4110010204</v>
          </cell>
          <cell r="B492" t="str">
            <v>Sobretasa al peaje 3%</v>
          </cell>
          <cell r="C492">
            <v>-1620904000</v>
          </cell>
          <cell r="D492">
            <v>0</v>
          </cell>
          <cell r="E492">
            <v>304762900</v>
          </cell>
          <cell r="F492">
            <v>-1925666900</v>
          </cell>
        </row>
        <row r="493">
          <cell r="A493">
            <v>4110010205</v>
          </cell>
          <cell r="B493" t="str">
            <v>Sobretasa al peaje Tucurinca 8%</v>
          </cell>
          <cell r="C493">
            <v>-1390009300</v>
          </cell>
          <cell r="D493">
            <v>0</v>
          </cell>
          <cell r="E493">
            <v>213976500</v>
          </cell>
          <cell r="F493">
            <v>-1603985800</v>
          </cell>
        </row>
        <row r="494">
          <cell r="A494">
            <v>41100103</v>
          </cell>
          <cell r="B494" t="str">
            <v>SEGUIMIENTO DE INSTRUMENOS DE CONTROL Y MANEJO AMB.</v>
          </cell>
          <cell r="C494">
            <v>-36637708.799999997</v>
          </cell>
          <cell r="D494">
            <v>0</v>
          </cell>
          <cell r="E494">
            <v>1563302</v>
          </cell>
          <cell r="F494">
            <v>-38201010.799999997</v>
          </cell>
        </row>
        <row r="495">
          <cell r="A495">
            <v>4110010301</v>
          </cell>
          <cell r="B495" t="str">
            <v>Seguimiento de instrumentos de control y manejo amb.</v>
          </cell>
          <cell r="C495">
            <v>-36637708.799999997</v>
          </cell>
          <cell r="D495">
            <v>0</v>
          </cell>
          <cell r="E495">
            <v>1563302</v>
          </cell>
          <cell r="F495">
            <v>-38201010.799999997</v>
          </cell>
        </row>
        <row r="496">
          <cell r="A496">
            <v>411003</v>
          </cell>
          <cell r="B496" t="str">
            <v>INTERESES</v>
          </cell>
          <cell r="C496">
            <v>-23097858.329999998</v>
          </cell>
          <cell r="D496">
            <v>0</v>
          </cell>
          <cell r="E496">
            <v>1042332.95</v>
          </cell>
          <cell r="F496">
            <v>-24140191.280000001</v>
          </cell>
        </row>
        <row r="497">
          <cell r="A497">
            <v>41100302</v>
          </cell>
          <cell r="B497" t="str">
            <v>TASA RETRIBUTIVA</v>
          </cell>
          <cell r="C497">
            <v>-6511831.4000000004</v>
          </cell>
          <cell r="D497">
            <v>0</v>
          </cell>
          <cell r="E497">
            <v>484477.95</v>
          </cell>
          <cell r="F497">
            <v>-6996309.3499999996</v>
          </cell>
        </row>
        <row r="498">
          <cell r="A498">
            <v>4110030201</v>
          </cell>
          <cell r="B498" t="str">
            <v>Tasa Retributiva</v>
          </cell>
          <cell r="C498">
            <v>-6511831.4000000004</v>
          </cell>
          <cell r="D498">
            <v>0</v>
          </cell>
          <cell r="E498">
            <v>484477.95</v>
          </cell>
          <cell r="F498">
            <v>-6996309.3499999996</v>
          </cell>
        </row>
        <row r="499">
          <cell r="A499">
            <v>41100303</v>
          </cell>
          <cell r="B499" t="str">
            <v>SEGUIMIENTO DE INSTRUMENOS DE CONTROL Y MANEJO AMB.</v>
          </cell>
          <cell r="C499">
            <v>-3077775.15</v>
          </cell>
          <cell r="D499">
            <v>0</v>
          </cell>
          <cell r="E499">
            <v>145555</v>
          </cell>
          <cell r="F499">
            <v>-3223330.15</v>
          </cell>
        </row>
        <row r="500">
          <cell r="A500">
            <v>4110030301</v>
          </cell>
          <cell r="B500" t="str">
            <v>Seguimiento de instrumentos de control y manejo amb.</v>
          </cell>
          <cell r="C500">
            <v>-3077775.15</v>
          </cell>
          <cell r="D500">
            <v>0</v>
          </cell>
          <cell r="E500">
            <v>145555</v>
          </cell>
          <cell r="F500">
            <v>-3223330.15</v>
          </cell>
        </row>
        <row r="501">
          <cell r="A501">
            <v>41100304</v>
          </cell>
          <cell r="B501" t="str">
            <v>TASA POR USO DE AGUA</v>
          </cell>
          <cell r="C501">
            <v>-13508251.779999999</v>
          </cell>
          <cell r="D501">
            <v>0</v>
          </cell>
          <cell r="E501">
            <v>412300</v>
          </cell>
          <cell r="F501">
            <v>-13920551.779999999</v>
          </cell>
        </row>
        <row r="502">
          <cell r="A502">
            <v>4110030401</v>
          </cell>
          <cell r="B502" t="str">
            <v>Tasa por uso de auga</v>
          </cell>
          <cell r="C502">
            <v>-13508251.779999999</v>
          </cell>
          <cell r="D502">
            <v>0</v>
          </cell>
          <cell r="E502">
            <v>412300</v>
          </cell>
          <cell r="F502">
            <v>-13920551.779999999</v>
          </cell>
        </row>
        <row r="503">
          <cell r="A503">
            <v>411046</v>
          </cell>
          <cell r="B503" t="str">
            <v>LICENCIAS</v>
          </cell>
          <cell r="C503">
            <v>-327643102</v>
          </cell>
          <cell r="D503">
            <v>0</v>
          </cell>
          <cell r="E503">
            <v>78507127</v>
          </cell>
          <cell r="F503">
            <v>-406150229</v>
          </cell>
        </row>
        <row r="504">
          <cell r="A504">
            <v>41104601</v>
          </cell>
          <cell r="B504" t="str">
            <v>LICENCIAS</v>
          </cell>
          <cell r="C504">
            <v>-20182872</v>
          </cell>
          <cell r="D504">
            <v>0</v>
          </cell>
          <cell r="E504">
            <v>15592303</v>
          </cell>
          <cell r="F504">
            <v>-35775175</v>
          </cell>
        </row>
        <row r="505">
          <cell r="A505">
            <v>4110460101</v>
          </cell>
          <cell r="B505" t="str">
            <v>Licencias Ambientales</v>
          </cell>
          <cell r="C505">
            <v>-20182872</v>
          </cell>
          <cell r="D505">
            <v>0</v>
          </cell>
          <cell r="E505">
            <v>15592303</v>
          </cell>
          <cell r="F505">
            <v>-35775175</v>
          </cell>
        </row>
        <row r="506">
          <cell r="A506">
            <v>41104602</v>
          </cell>
          <cell r="B506" t="str">
            <v>EVALUACIONES AMBIENTALES</v>
          </cell>
          <cell r="C506">
            <v>-307460230</v>
          </cell>
          <cell r="D506">
            <v>0</v>
          </cell>
          <cell r="E506">
            <v>62914824</v>
          </cell>
          <cell r="F506">
            <v>-370375054</v>
          </cell>
        </row>
        <row r="507">
          <cell r="A507">
            <v>4110460201</v>
          </cell>
          <cell r="B507" t="str">
            <v>Uso de Agua</v>
          </cell>
          <cell r="C507">
            <v>-128277195</v>
          </cell>
          <cell r="D507">
            <v>0</v>
          </cell>
          <cell r="E507">
            <v>30078580</v>
          </cell>
          <cell r="F507">
            <v>-158355775</v>
          </cell>
        </row>
        <row r="508">
          <cell r="A508">
            <v>4110460202</v>
          </cell>
          <cell r="B508" t="str">
            <v>Vertimientos</v>
          </cell>
          <cell r="C508">
            <v>-68785003</v>
          </cell>
          <cell r="D508">
            <v>0</v>
          </cell>
          <cell r="E508">
            <v>6592733</v>
          </cell>
          <cell r="F508">
            <v>-75377736</v>
          </cell>
        </row>
        <row r="509">
          <cell r="A509">
            <v>4110460204</v>
          </cell>
          <cell r="B509" t="str">
            <v>Licencias Aprovechamiento Forestal</v>
          </cell>
          <cell r="C509">
            <v>-16796335</v>
          </cell>
          <cell r="D509">
            <v>0</v>
          </cell>
          <cell r="E509">
            <v>0</v>
          </cell>
          <cell r="F509">
            <v>-16796335</v>
          </cell>
        </row>
        <row r="510">
          <cell r="A510">
            <v>4110460206</v>
          </cell>
          <cell r="B510" t="str">
            <v>Emisiones Atmosfericas</v>
          </cell>
          <cell r="C510">
            <v>-9920050</v>
          </cell>
          <cell r="D510">
            <v>0</v>
          </cell>
          <cell r="E510">
            <v>0</v>
          </cell>
          <cell r="F510">
            <v>-9920050</v>
          </cell>
        </row>
        <row r="511">
          <cell r="A511">
            <v>4110460207</v>
          </cell>
          <cell r="B511" t="str">
            <v>Ocupacion Cauce</v>
          </cell>
          <cell r="C511">
            <v>-62555209</v>
          </cell>
          <cell r="D511">
            <v>0</v>
          </cell>
          <cell r="E511">
            <v>8196363</v>
          </cell>
          <cell r="F511">
            <v>-70751572</v>
          </cell>
        </row>
        <row r="512">
          <cell r="A512">
            <v>4110460210</v>
          </cell>
          <cell r="B512" t="str">
            <v>Prospeccion y Exploracion</v>
          </cell>
          <cell r="C512">
            <v>-21126438</v>
          </cell>
          <cell r="D512">
            <v>0</v>
          </cell>
          <cell r="E512">
            <v>18047148</v>
          </cell>
          <cell r="F512">
            <v>-39173586</v>
          </cell>
        </row>
        <row r="513">
          <cell r="A513">
            <v>411060</v>
          </cell>
          <cell r="B513" t="str">
            <v>Sobretasa Ambiental</v>
          </cell>
          <cell r="C513">
            <v>-16792871987.25</v>
          </cell>
          <cell r="D513">
            <v>0</v>
          </cell>
          <cell r="E513">
            <v>1506444565.3099999</v>
          </cell>
          <cell r="F513">
            <v>-18299316552.560001</v>
          </cell>
        </row>
        <row r="514">
          <cell r="A514">
            <v>41106001</v>
          </cell>
          <cell r="B514" t="str">
            <v>SOBRETASA AMBIENTAL</v>
          </cell>
          <cell r="C514">
            <v>-16792871987.25</v>
          </cell>
          <cell r="D514">
            <v>0</v>
          </cell>
          <cell r="E514">
            <v>1506444565.3099999</v>
          </cell>
          <cell r="F514">
            <v>-18299316552.560001</v>
          </cell>
        </row>
        <row r="515">
          <cell r="A515">
            <v>4110600101</v>
          </cell>
          <cell r="B515" t="str">
            <v>Sobre Tasa Ambiental al Impto Predial V.Actual</v>
          </cell>
          <cell r="C515">
            <v>-14173836724.25</v>
          </cell>
          <cell r="D515">
            <v>0</v>
          </cell>
          <cell r="E515">
            <v>1506444565.3099999</v>
          </cell>
          <cell r="F515">
            <v>-15680281289.559999</v>
          </cell>
        </row>
        <row r="516">
          <cell r="A516">
            <v>4110600102</v>
          </cell>
          <cell r="B516" t="str">
            <v>Sobre Tasa Ambiental al Impto Predial V.Anterior</v>
          </cell>
          <cell r="C516">
            <v>-2619035263</v>
          </cell>
          <cell r="D516">
            <v>0</v>
          </cell>
          <cell r="E516">
            <v>0</v>
          </cell>
          <cell r="F516">
            <v>-2619035263</v>
          </cell>
        </row>
        <row r="517">
          <cell r="A517">
            <v>411090</v>
          </cell>
          <cell r="B517" t="str">
            <v>Otras Contribuciones, Tasas e Ingresos no Tributarios</v>
          </cell>
          <cell r="C517">
            <v>-493676861</v>
          </cell>
          <cell r="D517">
            <v>46603481</v>
          </cell>
          <cell r="E517">
            <v>46603481</v>
          </cell>
          <cell r="F517">
            <v>-493676861</v>
          </cell>
        </row>
        <row r="518">
          <cell r="A518">
            <v>41109001</v>
          </cell>
          <cell r="B518" t="str">
            <v>OTROS INGRESOS NO TRIBUTARIOS</v>
          </cell>
          <cell r="C518">
            <v>-20000</v>
          </cell>
          <cell r="D518">
            <v>0</v>
          </cell>
          <cell r="E518">
            <v>0</v>
          </cell>
          <cell r="F518">
            <v>-20000</v>
          </cell>
        </row>
        <row r="519">
          <cell r="A519">
            <v>4110900102</v>
          </cell>
          <cell r="B519" t="str">
            <v>Fotocopias</v>
          </cell>
          <cell r="C519">
            <v>-20000</v>
          </cell>
          <cell r="D519">
            <v>0</v>
          </cell>
          <cell r="E519">
            <v>0</v>
          </cell>
          <cell r="F519">
            <v>-20000</v>
          </cell>
        </row>
        <row r="520">
          <cell r="A520">
            <v>41109002</v>
          </cell>
          <cell r="B520" t="str">
            <v>CONVENIOS</v>
          </cell>
          <cell r="C520">
            <v>-493656861</v>
          </cell>
          <cell r="D520">
            <v>46603481</v>
          </cell>
          <cell r="E520">
            <v>46603481</v>
          </cell>
          <cell r="F520">
            <v>-493656861</v>
          </cell>
        </row>
        <row r="521">
          <cell r="A521">
            <v>4110900201</v>
          </cell>
          <cell r="B521" t="str">
            <v>Convenio Red de Monitoreo Ambiental</v>
          </cell>
          <cell r="C521">
            <v>-493656861</v>
          </cell>
          <cell r="D521">
            <v>46603481</v>
          </cell>
          <cell r="E521">
            <v>46603481</v>
          </cell>
          <cell r="F521">
            <v>-493656861</v>
          </cell>
        </row>
        <row r="522">
          <cell r="A522">
            <v>44</v>
          </cell>
          <cell r="B522" t="str">
            <v>TRANSFERENCIAS Y SUBVENCIONES</v>
          </cell>
          <cell r="C522">
            <v>-168195848.44999999</v>
          </cell>
          <cell r="D522">
            <v>0</v>
          </cell>
          <cell r="E522">
            <v>90683813.540000007</v>
          </cell>
          <cell r="F522">
            <v>-258879661.99000001</v>
          </cell>
        </row>
        <row r="523">
          <cell r="A523">
            <v>4428</v>
          </cell>
          <cell r="B523" t="str">
            <v>OTRAS TRANSFERENCIAS</v>
          </cell>
          <cell r="C523">
            <v>-168195848.44999999</v>
          </cell>
          <cell r="D523">
            <v>0</v>
          </cell>
          <cell r="E523">
            <v>90683813.540000007</v>
          </cell>
          <cell r="F523">
            <v>-258879661.99000001</v>
          </cell>
        </row>
        <row r="524">
          <cell r="A524">
            <v>442824</v>
          </cell>
          <cell r="B524" t="str">
            <v>Porcentaje ambiental sobre el total del recaudo por concepto de impuesto predial unificado</v>
          </cell>
          <cell r="C524">
            <v>-168195848.44999999</v>
          </cell>
          <cell r="D524">
            <v>0</v>
          </cell>
          <cell r="E524">
            <v>90683813.540000007</v>
          </cell>
          <cell r="F524">
            <v>-258879661.99000001</v>
          </cell>
        </row>
        <row r="525">
          <cell r="A525">
            <v>44282401</v>
          </cell>
          <cell r="B525" t="str">
            <v>PORCENTAJE AMBIENTAL SOBRE EL TOTAL RECAUDADO</v>
          </cell>
          <cell r="C525">
            <v>-168195848.44999999</v>
          </cell>
          <cell r="D525">
            <v>0</v>
          </cell>
          <cell r="E525">
            <v>90683813.540000007</v>
          </cell>
          <cell r="F525">
            <v>-258879661.99000001</v>
          </cell>
        </row>
        <row r="526">
          <cell r="A526">
            <v>4428240101</v>
          </cell>
          <cell r="B526" t="str">
            <v>Porcentaje Ambiental Sobre El Total Recaudado VIGENCIA ACTUAL</v>
          </cell>
          <cell r="C526">
            <v>-137953590.80000001</v>
          </cell>
          <cell r="D526">
            <v>0</v>
          </cell>
          <cell r="E526">
            <v>90560372.540000007</v>
          </cell>
          <cell r="F526">
            <v>-228513963.34</v>
          </cell>
        </row>
        <row r="527">
          <cell r="A527">
            <v>4428240102</v>
          </cell>
          <cell r="B527" t="str">
            <v>Porcentaje Ambiental Sobre El Total Recaudado VIGENCIA ANTERIOR</v>
          </cell>
          <cell r="C527">
            <v>-30242257.649999999</v>
          </cell>
          <cell r="D527">
            <v>0</v>
          </cell>
          <cell r="E527">
            <v>123441</v>
          </cell>
          <cell r="F527">
            <v>-30365698.649999999</v>
          </cell>
        </row>
        <row r="528">
          <cell r="A528">
            <v>47</v>
          </cell>
          <cell r="B528" t="str">
            <v>OPERACIONES INTERINSTITUCIONALES</v>
          </cell>
          <cell r="C528">
            <v>-3301581653</v>
          </cell>
          <cell r="D528">
            <v>17200000</v>
          </cell>
          <cell r="E528">
            <v>382325400</v>
          </cell>
          <cell r="F528">
            <v>-3666707053</v>
          </cell>
        </row>
        <row r="529">
          <cell r="A529">
            <v>4705</v>
          </cell>
          <cell r="B529" t="str">
            <v>FONDOS RECIBIDOS</v>
          </cell>
          <cell r="C529">
            <v>-3223942653</v>
          </cell>
          <cell r="D529">
            <v>0</v>
          </cell>
          <cell r="E529">
            <v>377676400</v>
          </cell>
          <cell r="F529">
            <v>-3601619053</v>
          </cell>
        </row>
        <row r="530">
          <cell r="A530">
            <v>470508</v>
          </cell>
          <cell r="B530" t="str">
            <v>FUNCIONAMIENTO</v>
          </cell>
          <cell r="C530">
            <v>-3223942653</v>
          </cell>
          <cell r="D530">
            <v>0</v>
          </cell>
          <cell r="E530">
            <v>377676400</v>
          </cell>
          <cell r="F530">
            <v>-3601619053</v>
          </cell>
        </row>
        <row r="531">
          <cell r="A531">
            <v>47050801</v>
          </cell>
          <cell r="B531" t="str">
            <v>FUNCIONAMIENTO</v>
          </cell>
          <cell r="C531">
            <v>-3223942653</v>
          </cell>
          <cell r="D531">
            <v>0</v>
          </cell>
          <cell r="E531">
            <v>377676400</v>
          </cell>
          <cell r="F531">
            <v>-3601619053</v>
          </cell>
        </row>
        <row r="532">
          <cell r="A532">
            <v>4705080101</v>
          </cell>
          <cell r="B532" t="str">
            <v>Gastos de Personal</v>
          </cell>
          <cell r="C532">
            <v>-3192215591</v>
          </cell>
          <cell r="D532">
            <v>0</v>
          </cell>
          <cell r="E532">
            <v>377676400</v>
          </cell>
          <cell r="F532">
            <v>-3569891991</v>
          </cell>
        </row>
        <row r="533">
          <cell r="A533">
            <v>4705080102</v>
          </cell>
          <cell r="B533" t="str">
            <v>Gastos Generales</v>
          </cell>
          <cell r="C533">
            <v>-31727062</v>
          </cell>
          <cell r="D533">
            <v>0</v>
          </cell>
          <cell r="E533">
            <v>0</v>
          </cell>
          <cell r="F533">
            <v>-31727062</v>
          </cell>
        </row>
        <row r="534">
          <cell r="A534">
            <v>4722</v>
          </cell>
          <cell r="B534" t="str">
            <v>OPERACIONES SIN FLUJO DE EFECTIVO</v>
          </cell>
          <cell r="C534">
            <v>-77639000</v>
          </cell>
          <cell r="D534">
            <v>17200000</v>
          </cell>
          <cell r="E534">
            <v>4649000</v>
          </cell>
          <cell r="F534">
            <v>-65088000</v>
          </cell>
        </row>
        <row r="535">
          <cell r="A535">
            <v>472201</v>
          </cell>
          <cell r="B535" t="str">
            <v>CRUCE DE CUENTAS</v>
          </cell>
          <cell r="C535">
            <v>-60439000</v>
          </cell>
          <cell r="D535">
            <v>0</v>
          </cell>
          <cell r="E535">
            <v>4649000</v>
          </cell>
          <cell r="F535">
            <v>-65088000</v>
          </cell>
        </row>
        <row r="536">
          <cell r="A536">
            <v>47220101</v>
          </cell>
          <cell r="B536" t="str">
            <v>CRUCE DE CUENTAS</v>
          </cell>
          <cell r="C536">
            <v>-60439000</v>
          </cell>
          <cell r="D536">
            <v>0</v>
          </cell>
          <cell r="E536">
            <v>4649000</v>
          </cell>
          <cell r="F536">
            <v>-65088000</v>
          </cell>
        </row>
        <row r="537">
          <cell r="A537">
            <v>4722010101</v>
          </cell>
          <cell r="B537" t="str">
            <v>Deducciones A Favor De La DIAN RETE FTE</v>
          </cell>
          <cell r="C537">
            <v>-59647526</v>
          </cell>
          <cell r="D537">
            <v>0</v>
          </cell>
          <cell r="E537">
            <v>4649000</v>
          </cell>
          <cell r="F537">
            <v>-64296526</v>
          </cell>
        </row>
        <row r="538">
          <cell r="A538">
            <v>4722010102</v>
          </cell>
          <cell r="B538" t="str">
            <v>Deducciones A Favor De La DIAN RETE IVA</v>
          </cell>
          <cell r="C538">
            <v>-791474</v>
          </cell>
          <cell r="D538">
            <v>0</v>
          </cell>
          <cell r="E538">
            <v>0</v>
          </cell>
          <cell r="F538">
            <v>-791474</v>
          </cell>
        </row>
        <row r="539">
          <cell r="A539">
            <v>472290</v>
          </cell>
          <cell r="B539" t="str">
            <v>OTRAS OPERACIONES SIN FLUJO DE EFECTIVO</v>
          </cell>
          <cell r="C539">
            <v>-17200000</v>
          </cell>
          <cell r="D539">
            <v>17200000</v>
          </cell>
          <cell r="E539">
            <v>0</v>
          </cell>
          <cell r="F539">
            <v>0</v>
          </cell>
        </row>
        <row r="540">
          <cell r="A540">
            <v>47229002</v>
          </cell>
          <cell r="B540" t="str">
            <v>REGALIAS</v>
          </cell>
          <cell r="C540">
            <v>-17200000</v>
          </cell>
          <cell r="D540">
            <v>17200000</v>
          </cell>
          <cell r="E540">
            <v>0</v>
          </cell>
          <cell r="F540">
            <v>0</v>
          </cell>
        </row>
        <row r="541">
          <cell r="A541">
            <v>4722900202</v>
          </cell>
          <cell r="B541" t="str">
            <v>PROYECTOS DE DESARROLLO REGIONAL</v>
          </cell>
          <cell r="C541">
            <v>-17200000</v>
          </cell>
          <cell r="D541">
            <v>17200000</v>
          </cell>
          <cell r="E541">
            <v>0</v>
          </cell>
          <cell r="F541">
            <v>0</v>
          </cell>
        </row>
        <row r="542">
          <cell r="A542">
            <v>48</v>
          </cell>
          <cell r="B542" t="str">
            <v>OTROS INGRESOS</v>
          </cell>
          <cell r="C542">
            <v>-1586094147.78</v>
          </cell>
          <cell r="D542">
            <v>0</v>
          </cell>
          <cell r="E542">
            <v>48310329.210000001</v>
          </cell>
          <cell r="F542">
            <v>-1634404476.99</v>
          </cell>
        </row>
        <row r="543">
          <cell r="A543">
            <v>4802</v>
          </cell>
          <cell r="B543" t="str">
            <v>FINANCIEROS</v>
          </cell>
          <cell r="C543">
            <v>-253098320.12</v>
          </cell>
          <cell r="D543">
            <v>0</v>
          </cell>
          <cell r="E543">
            <v>18260474.460000001</v>
          </cell>
          <cell r="F543">
            <v>-271358794.57999998</v>
          </cell>
        </row>
        <row r="544">
          <cell r="A544">
            <v>480201</v>
          </cell>
          <cell r="B544" t="str">
            <v>INTERESES SOBRE DEPOSITOS EN INSTITUCIONES FINANCIERAS</v>
          </cell>
          <cell r="C544">
            <v>-28637794.07</v>
          </cell>
          <cell r="D544">
            <v>0</v>
          </cell>
          <cell r="E544">
            <v>4992787.55</v>
          </cell>
          <cell r="F544">
            <v>-33630581.619999997</v>
          </cell>
        </row>
        <row r="545">
          <cell r="A545">
            <v>48020101</v>
          </cell>
          <cell r="B545" t="str">
            <v>INTERESES SOBRE DEPOSITOS EN INSTITUCIONES FINANCIERAS</v>
          </cell>
          <cell r="C545">
            <v>-28637794.07</v>
          </cell>
          <cell r="D545">
            <v>0</v>
          </cell>
          <cell r="E545">
            <v>4992787.55</v>
          </cell>
          <cell r="F545">
            <v>-33630581.619999997</v>
          </cell>
        </row>
        <row r="546">
          <cell r="A546">
            <v>4802010101</v>
          </cell>
          <cell r="B546" t="str">
            <v>INTERESES SOBRE DEPOSITOS EN INSTITUCIONES FINANCIERAS</v>
          </cell>
          <cell r="C546">
            <v>-28637794.07</v>
          </cell>
          <cell r="D546">
            <v>0</v>
          </cell>
          <cell r="E546">
            <v>4992787.55</v>
          </cell>
          <cell r="F546">
            <v>-33630581.619999997</v>
          </cell>
        </row>
        <row r="547">
          <cell r="A547">
            <v>480223</v>
          </cell>
          <cell r="B547" t="str">
            <v>COMISIONES</v>
          </cell>
          <cell r="C547">
            <v>-34204.910000000003</v>
          </cell>
          <cell r="D547">
            <v>0</v>
          </cell>
          <cell r="E547">
            <v>3634</v>
          </cell>
          <cell r="F547">
            <v>-37838.910000000003</v>
          </cell>
        </row>
        <row r="548">
          <cell r="A548">
            <v>48022301</v>
          </cell>
          <cell r="B548" t="str">
            <v>POR PSE</v>
          </cell>
          <cell r="C548">
            <v>-34204.910000000003</v>
          </cell>
          <cell r="D548">
            <v>0</v>
          </cell>
          <cell r="E548">
            <v>3634</v>
          </cell>
          <cell r="F548">
            <v>-37838.910000000003</v>
          </cell>
        </row>
        <row r="549">
          <cell r="A549">
            <v>4802230101</v>
          </cell>
          <cell r="B549" t="str">
            <v>COMISIONES POR PSE</v>
          </cell>
          <cell r="C549">
            <v>-34204.910000000003</v>
          </cell>
          <cell r="D549">
            <v>0</v>
          </cell>
          <cell r="E549">
            <v>3634</v>
          </cell>
          <cell r="F549">
            <v>-37838.910000000003</v>
          </cell>
        </row>
        <row r="550">
          <cell r="A550">
            <v>480232</v>
          </cell>
          <cell r="B550" t="str">
            <v>RENDIMIENTOS SOBRE RECURSOS ENTREGADOS EN ADMON</v>
          </cell>
          <cell r="C550">
            <v>-188117963.71000001</v>
          </cell>
          <cell r="D550">
            <v>0</v>
          </cell>
          <cell r="E550">
            <v>8214109.6900000004</v>
          </cell>
          <cell r="F550">
            <v>-196332073.40000001</v>
          </cell>
        </row>
        <row r="551">
          <cell r="A551">
            <v>48023201</v>
          </cell>
          <cell r="B551" t="str">
            <v>RENDIMIENTOS SOBRE RECURSOS ENTREGADOS EN ADMON</v>
          </cell>
          <cell r="C551">
            <v>-188117963.71000001</v>
          </cell>
          <cell r="D551">
            <v>0</v>
          </cell>
          <cell r="E551">
            <v>8214109.6900000004</v>
          </cell>
          <cell r="F551">
            <v>-196332073.40000001</v>
          </cell>
        </row>
        <row r="552">
          <cell r="A552">
            <v>4802320101</v>
          </cell>
          <cell r="B552" t="str">
            <v>Rendimientos sobre recursos entregados en Admon</v>
          </cell>
          <cell r="C552">
            <v>-188117963.71000001</v>
          </cell>
          <cell r="D552">
            <v>0</v>
          </cell>
          <cell r="E552">
            <v>8214109.6900000004</v>
          </cell>
          <cell r="F552">
            <v>-196332073.40000001</v>
          </cell>
        </row>
        <row r="553">
          <cell r="A553">
            <v>480233</v>
          </cell>
          <cell r="B553" t="str">
            <v>Otros Intereses de mora</v>
          </cell>
          <cell r="C553">
            <v>-36308357.43</v>
          </cell>
          <cell r="D553">
            <v>0</v>
          </cell>
          <cell r="E553">
            <v>5049943.22</v>
          </cell>
          <cell r="F553">
            <v>-41358300.649999999</v>
          </cell>
        </row>
        <row r="554">
          <cell r="A554">
            <v>48023301</v>
          </cell>
          <cell r="B554" t="str">
            <v>INTERESES DE MORA PORCENTAJE AMBIENTAL</v>
          </cell>
          <cell r="C554">
            <v>0</v>
          </cell>
          <cell r="D554">
            <v>0</v>
          </cell>
          <cell r="E554">
            <v>5049943.22</v>
          </cell>
          <cell r="F554">
            <v>-5049943.22</v>
          </cell>
        </row>
        <row r="555">
          <cell r="A555">
            <v>4802330101</v>
          </cell>
          <cell r="B555" t="str">
            <v>Intereses De Mora Porcentaje Ambiental A Cargo Del Municipio</v>
          </cell>
          <cell r="C555">
            <v>0</v>
          </cell>
          <cell r="D555">
            <v>0</v>
          </cell>
          <cell r="E555">
            <v>5049943.22</v>
          </cell>
          <cell r="F555">
            <v>-5049943.22</v>
          </cell>
        </row>
        <row r="556">
          <cell r="A556">
            <v>48023302</v>
          </cell>
          <cell r="B556" t="str">
            <v>INTERESES DE MORA SOBRETASA AMBIENTAL</v>
          </cell>
          <cell r="C556">
            <v>-36308357.43</v>
          </cell>
          <cell r="D556">
            <v>0</v>
          </cell>
          <cell r="E556">
            <v>0</v>
          </cell>
          <cell r="F556">
            <v>-36308357.43</v>
          </cell>
        </row>
        <row r="557">
          <cell r="A557">
            <v>4802330201</v>
          </cell>
          <cell r="B557" t="str">
            <v>Intereses De Mora sobretasa Ambiental A Cargo Del Municipio</v>
          </cell>
          <cell r="C557">
            <v>-6315702</v>
          </cell>
          <cell r="D557">
            <v>0</v>
          </cell>
          <cell r="E557">
            <v>0</v>
          </cell>
          <cell r="F557">
            <v>-6315702</v>
          </cell>
        </row>
        <row r="558">
          <cell r="A558">
            <v>4802330202</v>
          </cell>
          <cell r="B558" t="str">
            <v>Intereses De Mora sobretasa Ambiental A Cargo Del Contribuyente</v>
          </cell>
          <cell r="C558">
            <v>-29992655.43</v>
          </cell>
          <cell r="D558">
            <v>0</v>
          </cell>
          <cell r="E558">
            <v>0</v>
          </cell>
          <cell r="F558">
            <v>-29992655.43</v>
          </cell>
        </row>
        <row r="559">
          <cell r="A559">
            <v>4808</v>
          </cell>
          <cell r="B559" t="str">
            <v>INGRESOS DIVERSOS</v>
          </cell>
          <cell r="C559">
            <v>-1123410046.8399999</v>
          </cell>
          <cell r="D559">
            <v>0</v>
          </cell>
          <cell r="E559">
            <v>2561648.31</v>
          </cell>
          <cell r="F559">
            <v>-1125971695.1500001</v>
          </cell>
        </row>
        <row r="560">
          <cell r="A560">
            <v>480825</v>
          </cell>
          <cell r="B560" t="str">
            <v>SOBRANTES</v>
          </cell>
          <cell r="C560">
            <v>-116728.84</v>
          </cell>
          <cell r="D560">
            <v>0</v>
          </cell>
          <cell r="E560">
            <v>5736.31</v>
          </cell>
          <cell r="F560">
            <v>-122465.15</v>
          </cell>
        </row>
        <row r="561">
          <cell r="A561">
            <v>48082501</v>
          </cell>
          <cell r="B561" t="str">
            <v>SOBRANTES</v>
          </cell>
          <cell r="C561">
            <v>-116728.84</v>
          </cell>
          <cell r="D561">
            <v>0</v>
          </cell>
          <cell r="E561">
            <v>5736.31</v>
          </cell>
          <cell r="F561">
            <v>-122465.15</v>
          </cell>
        </row>
        <row r="562">
          <cell r="A562">
            <v>4808250101</v>
          </cell>
          <cell r="B562" t="str">
            <v>SOBRANTES</v>
          </cell>
          <cell r="C562">
            <v>-116728.84</v>
          </cell>
          <cell r="D562">
            <v>0</v>
          </cell>
          <cell r="E562">
            <v>5736.31</v>
          </cell>
          <cell r="F562">
            <v>-122465.15</v>
          </cell>
        </row>
        <row r="563">
          <cell r="A563">
            <v>480826</v>
          </cell>
          <cell r="B563" t="str">
            <v xml:space="preserve">RECUPERACIONES </v>
          </cell>
          <cell r="C563">
            <v>-1123293318</v>
          </cell>
          <cell r="D563">
            <v>0</v>
          </cell>
          <cell r="E563">
            <v>0</v>
          </cell>
          <cell r="F563">
            <v>-1123293318</v>
          </cell>
        </row>
        <row r="564">
          <cell r="A564">
            <v>48082601</v>
          </cell>
          <cell r="B564" t="str">
            <v>Recuperaciones</v>
          </cell>
          <cell r="C564">
            <v>-1123293318</v>
          </cell>
          <cell r="D564">
            <v>0</v>
          </cell>
          <cell r="E564">
            <v>0</v>
          </cell>
          <cell r="F564">
            <v>-1123293318</v>
          </cell>
        </row>
        <row r="565">
          <cell r="A565">
            <v>4808260101</v>
          </cell>
          <cell r="B565" t="str">
            <v>Recuperacion por Litigios o Demandas</v>
          </cell>
          <cell r="C565">
            <v>-1119584563</v>
          </cell>
          <cell r="D565">
            <v>0</v>
          </cell>
          <cell r="E565">
            <v>0</v>
          </cell>
          <cell r="F565">
            <v>-1119584563</v>
          </cell>
        </row>
        <row r="566">
          <cell r="A566">
            <v>4808260102</v>
          </cell>
          <cell r="B566" t="str">
            <v>Recuperacion en calculo beneficios empleados</v>
          </cell>
          <cell r="C566">
            <v>-5664</v>
          </cell>
          <cell r="D566">
            <v>0</v>
          </cell>
          <cell r="E566">
            <v>0</v>
          </cell>
          <cell r="F566">
            <v>-5664</v>
          </cell>
        </row>
        <row r="567">
          <cell r="A567">
            <v>4808260105</v>
          </cell>
          <cell r="B567" t="str">
            <v>Recuperacion de Otros Gastos</v>
          </cell>
          <cell r="C567">
            <v>-3703091</v>
          </cell>
          <cell r="D567">
            <v>0</v>
          </cell>
          <cell r="E567">
            <v>0</v>
          </cell>
          <cell r="F567">
            <v>-3703091</v>
          </cell>
        </row>
        <row r="568">
          <cell r="A568">
            <v>480837</v>
          </cell>
          <cell r="B568" t="str">
            <v>VARIACIONES DE BENEFICIOS A LOS EMPLEADOS POR TERMINACION DEL VINCULO LABORAL O CONTRACTUAL</v>
          </cell>
          <cell r="C568">
            <v>0</v>
          </cell>
          <cell r="D568">
            <v>0</v>
          </cell>
          <cell r="E568">
            <v>2555912</v>
          </cell>
          <cell r="F568">
            <v>-2555912</v>
          </cell>
        </row>
        <row r="569">
          <cell r="A569">
            <v>48083701</v>
          </cell>
          <cell r="B569" t="str">
            <v>VARIACIONES DE BENEFICIOS A LOS EMPLEADOS POR TERMINACION DEL VINCULO LABORAL</v>
          </cell>
          <cell r="C569">
            <v>0</v>
          </cell>
          <cell r="D569">
            <v>0</v>
          </cell>
          <cell r="E569">
            <v>2555912</v>
          </cell>
          <cell r="F569">
            <v>-2555912</v>
          </cell>
        </row>
        <row r="570">
          <cell r="A570">
            <v>4808370101</v>
          </cell>
          <cell r="B570" t="str">
            <v>Vacaciones</v>
          </cell>
          <cell r="C570">
            <v>0</v>
          </cell>
          <cell r="D570">
            <v>0</v>
          </cell>
          <cell r="E570">
            <v>1299004</v>
          </cell>
          <cell r="F570">
            <v>-1299004</v>
          </cell>
        </row>
        <row r="571">
          <cell r="A571">
            <v>4808370102</v>
          </cell>
          <cell r="B571" t="str">
            <v>Prima de Vacaciones</v>
          </cell>
          <cell r="C571">
            <v>0</v>
          </cell>
          <cell r="D571">
            <v>0</v>
          </cell>
          <cell r="E571">
            <v>927860</v>
          </cell>
          <cell r="F571">
            <v>-927860</v>
          </cell>
        </row>
        <row r="572">
          <cell r="A572">
            <v>4808370103</v>
          </cell>
          <cell r="B572" t="str">
            <v>Bonificacion Especial por Recracion</v>
          </cell>
          <cell r="C572">
            <v>0</v>
          </cell>
          <cell r="D572">
            <v>0</v>
          </cell>
          <cell r="E572">
            <v>118032</v>
          </cell>
          <cell r="F572">
            <v>-118032</v>
          </cell>
        </row>
        <row r="573">
          <cell r="A573">
            <v>4808370104</v>
          </cell>
          <cell r="B573" t="str">
            <v>Prima de Servicios</v>
          </cell>
          <cell r="C573">
            <v>0</v>
          </cell>
          <cell r="D573">
            <v>0</v>
          </cell>
          <cell r="E573">
            <v>211016</v>
          </cell>
          <cell r="F573">
            <v>-211016</v>
          </cell>
        </row>
        <row r="574">
          <cell r="A574">
            <v>4830</v>
          </cell>
          <cell r="B574" t="str">
            <v>REVERSION DE LAS PERDIDAS POR DETERIORO DE VALOR</v>
          </cell>
          <cell r="C574">
            <v>-209585780.81999999</v>
          </cell>
          <cell r="D574">
            <v>0</v>
          </cell>
          <cell r="E574">
            <v>27488206.440000001</v>
          </cell>
          <cell r="F574">
            <v>-237073987.25999999</v>
          </cell>
        </row>
        <row r="575">
          <cell r="A575">
            <v>483002</v>
          </cell>
          <cell r="B575" t="str">
            <v>CUENTAS POR COBRAR</v>
          </cell>
          <cell r="C575">
            <v>-209585780.81999999</v>
          </cell>
          <cell r="D575">
            <v>0</v>
          </cell>
          <cell r="E575">
            <v>27488206.440000001</v>
          </cell>
          <cell r="F575">
            <v>-237073987.25999999</v>
          </cell>
        </row>
        <row r="576">
          <cell r="A576">
            <v>48300201</v>
          </cell>
          <cell r="B576" t="str">
            <v>CUENTAS POR COBRAR</v>
          </cell>
          <cell r="C576">
            <v>-183921158.66999999</v>
          </cell>
          <cell r="D576">
            <v>0</v>
          </cell>
          <cell r="E576">
            <v>19378342.899999999</v>
          </cell>
          <cell r="F576">
            <v>-203299501.56999999</v>
          </cell>
        </row>
        <row r="577">
          <cell r="A577">
            <v>4830020101</v>
          </cell>
          <cell r="B577" t="str">
            <v>Recuperacion Deterioro - Tasa por Uso de Agua</v>
          </cell>
          <cell r="C577">
            <v>-153443112.38999999</v>
          </cell>
          <cell r="D577">
            <v>0</v>
          </cell>
          <cell r="E577">
            <v>10918969.98</v>
          </cell>
          <cell r="F577">
            <v>-164362082.37</v>
          </cell>
        </row>
        <row r="578">
          <cell r="A578">
            <v>4830020102</v>
          </cell>
          <cell r="B578" t="str">
            <v>Recuperacion Deterioro -Tasa Retributiva</v>
          </cell>
          <cell r="C578">
            <v>-28567295.280000001</v>
          </cell>
          <cell r="D578">
            <v>0</v>
          </cell>
          <cell r="E578">
            <v>8088949.9199999999</v>
          </cell>
          <cell r="F578">
            <v>-36656245.200000003</v>
          </cell>
        </row>
        <row r="579">
          <cell r="A579">
            <v>4830020103</v>
          </cell>
          <cell r="B579" t="str">
            <v>Recuperacion Deterioro - Seguimiento</v>
          </cell>
          <cell r="C579">
            <v>-1910751</v>
          </cell>
          <cell r="D579">
            <v>0</v>
          </cell>
          <cell r="E579">
            <v>370423</v>
          </cell>
          <cell r="F579">
            <v>-2281174</v>
          </cell>
        </row>
        <row r="580">
          <cell r="A580">
            <v>48300205</v>
          </cell>
          <cell r="B580" t="str">
            <v>Recuperacion Det. TR Menor cuantia</v>
          </cell>
          <cell r="C580">
            <v>-5585635.2699999996</v>
          </cell>
          <cell r="D580">
            <v>0</v>
          </cell>
          <cell r="E580">
            <v>761345.8</v>
          </cell>
          <cell r="F580">
            <v>-6346981.0700000003</v>
          </cell>
        </row>
        <row r="581">
          <cell r="A581">
            <v>4830020501</v>
          </cell>
          <cell r="B581" t="str">
            <v>Recuperacion Det. TR Menor cuantia</v>
          </cell>
          <cell r="C581">
            <v>-5585635.2699999996</v>
          </cell>
          <cell r="D581">
            <v>0</v>
          </cell>
          <cell r="E581">
            <v>761345.8</v>
          </cell>
          <cell r="F581">
            <v>-6346981.0700000003</v>
          </cell>
        </row>
        <row r="582">
          <cell r="A582">
            <v>48300206</v>
          </cell>
          <cell r="B582" t="str">
            <v>Recuperacion Det. Seguimiento Menor cuantia</v>
          </cell>
          <cell r="C582">
            <v>-7979462.6600000001</v>
          </cell>
          <cell r="D582">
            <v>0</v>
          </cell>
          <cell r="E582">
            <v>3523929.73</v>
          </cell>
          <cell r="F582">
            <v>-11503392.390000001</v>
          </cell>
        </row>
        <row r="583">
          <cell r="A583">
            <v>4830020601</v>
          </cell>
          <cell r="B583" t="str">
            <v>Recuperacion Det. Seguimiento Menor cuantia</v>
          </cell>
          <cell r="C583">
            <v>-7979462.6600000001</v>
          </cell>
          <cell r="D583">
            <v>0</v>
          </cell>
          <cell r="E583">
            <v>3523929.73</v>
          </cell>
          <cell r="F583">
            <v>-11503392.390000001</v>
          </cell>
        </row>
        <row r="584">
          <cell r="A584">
            <v>48300207</v>
          </cell>
          <cell r="B584" t="str">
            <v>Recuperacion Det. TUA Menor cuantia</v>
          </cell>
          <cell r="C584">
            <v>-4846877.3499999996</v>
          </cell>
          <cell r="D584">
            <v>0</v>
          </cell>
          <cell r="E584">
            <v>3824588.01</v>
          </cell>
          <cell r="F584">
            <v>-8671465.3599999994</v>
          </cell>
        </row>
        <row r="585">
          <cell r="A585">
            <v>4830020701</v>
          </cell>
          <cell r="B585" t="str">
            <v>Recuperacion Det. TUA Menor cuantia</v>
          </cell>
          <cell r="C585">
            <v>-4846877.3499999996</v>
          </cell>
          <cell r="D585">
            <v>0</v>
          </cell>
          <cell r="E585">
            <v>3824588.01</v>
          </cell>
          <cell r="F585">
            <v>-8671465.3599999994</v>
          </cell>
        </row>
        <row r="586">
          <cell r="A586">
            <v>48300210</v>
          </cell>
          <cell r="B586" t="str">
            <v>Recuperacion Deterioro Porcentaje Ambiental</v>
          </cell>
          <cell r="C586">
            <v>-2441273.2999999998</v>
          </cell>
          <cell r="D586">
            <v>0</v>
          </cell>
          <cell r="E586">
            <v>0</v>
          </cell>
          <cell r="F586">
            <v>-2441273.2999999998</v>
          </cell>
        </row>
        <row r="587">
          <cell r="A587">
            <v>4830021001</v>
          </cell>
          <cell r="B587" t="str">
            <v>Recuperacion Deterioro Porcentaje Ambiental</v>
          </cell>
          <cell r="C587">
            <v>-2441273.2999999998</v>
          </cell>
          <cell r="D587">
            <v>0</v>
          </cell>
          <cell r="E587">
            <v>0</v>
          </cell>
          <cell r="F587">
            <v>-2441273.2999999998</v>
          </cell>
        </row>
        <row r="588">
          <cell r="A588">
            <v>48300211</v>
          </cell>
          <cell r="B588" t="str">
            <v>Recuperacion Deterioro Sobretasa Ambiental</v>
          </cell>
          <cell r="C588">
            <v>-4811373.57</v>
          </cell>
          <cell r="D588">
            <v>0</v>
          </cell>
          <cell r="E588">
            <v>0</v>
          </cell>
          <cell r="F588">
            <v>-4811373.57</v>
          </cell>
        </row>
        <row r="589">
          <cell r="A589">
            <v>4830021101</v>
          </cell>
          <cell r="B589" t="str">
            <v>Recuperacion Deterioro Sobretasa Ambiental</v>
          </cell>
          <cell r="C589">
            <v>-4811373.57</v>
          </cell>
          <cell r="D589">
            <v>0</v>
          </cell>
          <cell r="E589">
            <v>0</v>
          </cell>
          <cell r="F589">
            <v>-4811373.57</v>
          </cell>
        </row>
        <row r="590">
          <cell r="A590">
            <v>5</v>
          </cell>
          <cell r="B590" t="str">
            <v>GASTOS</v>
          </cell>
          <cell r="C590">
            <v>19112896135.450001</v>
          </cell>
          <cell r="D590">
            <v>5150002071.4300003</v>
          </cell>
          <cell r="E590">
            <v>23421204</v>
          </cell>
          <cell r="F590">
            <v>24239477002.880001</v>
          </cell>
        </row>
        <row r="591">
          <cell r="A591">
            <v>51</v>
          </cell>
          <cell r="B591" t="str">
            <v>DE ADMINISTRACION Y OPERACIÓN</v>
          </cell>
          <cell r="C591">
            <v>14545534394.4</v>
          </cell>
          <cell r="D591">
            <v>1847500241.24</v>
          </cell>
          <cell r="E591">
            <v>6221204</v>
          </cell>
          <cell r="F591">
            <v>16386813431.639999</v>
          </cell>
        </row>
        <row r="592">
          <cell r="A592">
            <v>5101</v>
          </cell>
          <cell r="B592" t="str">
            <v>SUELDOS Y SALARIOS</v>
          </cell>
          <cell r="C592">
            <v>3899585426</v>
          </cell>
          <cell r="D592">
            <v>471918077</v>
          </cell>
          <cell r="E592">
            <v>0</v>
          </cell>
          <cell r="F592">
            <v>4371503503</v>
          </cell>
        </row>
        <row r="593">
          <cell r="A593">
            <v>510101</v>
          </cell>
          <cell r="B593" t="str">
            <v>SUELDOS</v>
          </cell>
          <cell r="C593">
            <v>3898659740</v>
          </cell>
          <cell r="D593">
            <v>471815223</v>
          </cell>
          <cell r="E593">
            <v>0</v>
          </cell>
          <cell r="F593">
            <v>4370474963</v>
          </cell>
        </row>
        <row r="594">
          <cell r="A594">
            <v>51010101</v>
          </cell>
          <cell r="B594" t="str">
            <v>SUELDOS</v>
          </cell>
          <cell r="C594">
            <v>3898659740</v>
          </cell>
          <cell r="D594">
            <v>471815223</v>
          </cell>
          <cell r="E594">
            <v>0</v>
          </cell>
          <cell r="F594">
            <v>4370474963</v>
          </cell>
        </row>
        <row r="595">
          <cell r="A595">
            <v>5101010101</v>
          </cell>
          <cell r="B595" t="str">
            <v>Sueldos del Personal</v>
          </cell>
          <cell r="C595">
            <v>3473337830</v>
          </cell>
          <cell r="D595">
            <v>421327896</v>
          </cell>
          <cell r="E595">
            <v>0</v>
          </cell>
          <cell r="F595">
            <v>3894665726</v>
          </cell>
        </row>
        <row r="596">
          <cell r="A596">
            <v>5101010102</v>
          </cell>
          <cell r="B596" t="str">
            <v>Prima Tecnica</v>
          </cell>
          <cell r="C596">
            <v>251397152</v>
          </cell>
          <cell r="D596">
            <v>31370281</v>
          </cell>
          <cell r="E596">
            <v>0</v>
          </cell>
          <cell r="F596">
            <v>282767433</v>
          </cell>
        </row>
        <row r="597">
          <cell r="A597">
            <v>5101010103</v>
          </cell>
          <cell r="B597" t="str">
            <v>Prima de Coordinación</v>
          </cell>
          <cell r="C597">
            <v>135435098</v>
          </cell>
          <cell r="D597">
            <v>14793622</v>
          </cell>
          <cell r="E597">
            <v>0</v>
          </cell>
          <cell r="F597">
            <v>150228720</v>
          </cell>
        </row>
        <row r="598">
          <cell r="A598">
            <v>5101010104</v>
          </cell>
          <cell r="B598" t="str">
            <v>Prima Tecnica no Salarial</v>
          </cell>
          <cell r="C598">
            <v>38489660</v>
          </cell>
          <cell r="D598">
            <v>4323424</v>
          </cell>
          <cell r="E598">
            <v>0</v>
          </cell>
          <cell r="F598">
            <v>42813084</v>
          </cell>
        </row>
        <row r="599">
          <cell r="A599">
            <v>510123</v>
          </cell>
          <cell r="B599" t="str">
            <v>AUXILIO DE TRANSPORTE</v>
          </cell>
          <cell r="C599">
            <v>925686</v>
          </cell>
          <cell r="D599">
            <v>102854</v>
          </cell>
          <cell r="E599">
            <v>0</v>
          </cell>
          <cell r="F599">
            <v>1028540</v>
          </cell>
        </row>
        <row r="600">
          <cell r="A600">
            <v>51012301</v>
          </cell>
          <cell r="B600" t="str">
            <v>AUXILIO DE TRANSPORTE</v>
          </cell>
          <cell r="C600">
            <v>925686</v>
          </cell>
          <cell r="D600">
            <v>102854</v>
          </cell>
          <cell r="E600">
            <v>0</v>
          </cell>
          <cell r="F600">
            <v>1028540</v>
          </cell>
        </row>
        <row r="601">
          <cell r="A601">
            <v>5101230101</v>
          </cell>
          <cell r="B601" t="str">
            <v>Auxilio De Transporte</v>
          </cell>
          <cell r="C601">
            <v>925686</v>
          </cell>
          <cell r="D601">
            <v>102854</v>
          </cell>
          <cell r="E601">
            <v>0</v>
          </cell>
          <cell r="F601">
            <v>1028540</v>
          </cell>
        </row>
        <row r="602">
          <cell r="A602">
            <v>5102</v>
          </cell>
          <cell r="B602" t="str">
            <v>CONTRIBUCIONES IMPUTADAS</v>
          </cell>
          <cell r="C602">
            <v>45008224</v>
          </cell>
          <cell r="D602">
            <v>0</v>
          </cell>
          <cell r="E602">
            <v>0</v>
          </cell>
          <cell r="F602">
            <v>45008224</v>
          </cell>
        </row>
        <row r="603">
          <cell r="A603">
            <v>510201</v>
          </cell>
          <cell r="B603" t="str">
            <v>INCAPACIDADES</v>
          </cell>
          <cell r="C603">
            <v>1556016</v>
          </cell>
          <cell r="D603">
            <v>0</v>
          </cell>
          <cell r="E603">
            <v>0</v>
          </cell>
          <cell r="F603">
            <v>1556016</v>
          </cell>
        </row>
        <row r="604">
          <cell r="A604">
            <v>51020101</v>
          </cell>
          <cell r="B604" t="str">
            <v>INCAPACIDADES</v>
          </cell>
          <cell r="C604">
            <v>1556016</v>
          </cell>
          <cell r="D604">
            <v>0</v>
          </cell>
          <cell r="E604">
            <v>0</v>
          </cell>
          <cell r="F604">
            <v>1556016</v>
          </cell>
        </row>
        <row r="605">
          <cell r="A605">
            <v>5102010102</v>
          </cell>
          <cell r="B605" t="str">
            <v>Incapacidad enfermedad general</v>
          </cell>
          <cell r="C605">
            <v>1556016</v>
          </cell>
          <cell r="D605">
            <v>0</v>
          </cell>
          <cell r="E605">
            <v>0</v>
          </cell>
          <cell r="F605">
            <v>1556016</v>
          </cell>
        </row>
        <row r="606">
          <cell r="A606">
            <v>510203</v>
          </cell>
          <cell r="B606" t="str">
            <v>INDEMNIZACIONES</v>
          </cell>
          <cell r="C606">
            <v>42338607</v>
          </cell>
          <cell r="D606">
            <v>0</v>
          </cell>
          <cell r="E606">
            <v>0</v>
          </cell>
          <cell r="F606">
            <v>42338607</v>
          </cell>
        </row>
        <row r="607">
          <cell r="A607">
            <v>51020301</v>
          </cell>
          <cell r="B607" t="str">
            <v>INDEMNIZACIONES</v>
          </cell>
          <cell r="C607">
            <v>42338607</v>
          </cell>
          <cell r="D607">
            <v>0</v>
          </cell>
          <cell r="E607">
            <v>0</v>
          </cell>
          <cell r="F607">
            <v>42338607</v>
          </cell>
        </row>
        <row r="608">
          <cell r="A608">
            <v>5102030101</v>
          </cell>
          <cell r="B608" t="str">
            <v>Indemnizacion por vacaciones</v>
          </cell>
          <cell r="C608">
            <v>42338607</v>
          </cell>
          <cell r="D608">
            <v>0</v>
          </cell>
          <cell r="E608">
            <v>0</v>
          </cell>
          <cell r="F608">
            <v>42338607</v>
          </cell>
        </row>
        <row r="609">
          <cell r="A609">
            <v>510216</v>
          </cell>
          <cell r="B609" t="str">
            <v>LICENCIAS</v>
          </cell>
          <cell r="C609">
            <v>1113601</v>
          </cell>
          <cell r="D609">
            <v>0</v>
          </cell>
          <cell r="E609">
            <v>0</v>
          </cell>
          <cell r="F609">
            <v>1113601</v>
          </cell>
        </row>
        <row r="610">
          <cell r="A610">
            <v>51021601</v>
          </cell>
          <cell r="B610" t="str">
            <v>LICENCIAS</v>
          </cell>
          <cell r="C610">
            <v>1113601</v>
          </cell>
          <cell r="D610">
            <v>0</v>
          </cell>
          <cell r="E610">
            <v>0</v>
          </cell>
          <cell r="F610">
            <v>1113601</v>
          </cell>
        </row>
        <row r="611">
          <cell r="A611">
            <v>5102160101</v>
          </cell>
          <cell r="B611" t="str">
            <v>licencia de maternidad</v>
          </cell>
          <cell r="C611">
            <v>1113601</v>
          </cell>
          <cell r="D611">
            <v>0</v>
          </cell>
          <cell r="E611">
            <v>0</v>
          </cell>
          <cell r="F611">
            <v>1113601</v>
          </cell>
        </row>
        <row r="612">
          <cell r="A612">
            <v>5103</v>
          </cell>
          <cell r="B612" t="str">
            <v>CONTRIBUCIONES EFECTIVAS</v>
          </cell>
          <cell r="C612">
            <v>1089215569</v>
          </cell>
          <cell r="D612">
            <v>124374052</v>
          </cell>
          <cell r="E612">
            <v>0</v>
          </cell>
          <cell r="F612">
            <v>1213589621</v>
          </cell>
        </row>
        <row r="613">
          <cell r="A613">
            <v>510302</v>
          </cell>
          <cell r="B613" t="str">
            <v>APORTES A CAJAS DE COMPENSACION FAM</v>
          </cell>
          <cell r="C613">
            <v>168020800</v>
          </cell>
          <cell r="D613">
            <v>19144000</v>
          </cell>
          <cell r="E613">
            <v>0</v>
          </cell>
          <cell r="F613">
            <v>187164800</v>
          </cell>
        </row>
        <row r="614">
          <cell r="A614">
            <v>51030201</v>
          </cell>
          <cell r="B614" t="str">
            <v>APORTES A CAJAS DE COMPENSACION</v>
          </cell>
          <cell r="C614">
            <v>168020800</v>
          </cell>
          <cell r="D614">
            <v>19144000</v>
          </cell>
          <cell r="E614">
            <v>0</v>
          </cell>
          <cell r="F614">
            <v>187164800</v>
          </cell>
        </row>
        <row r="615">
          <cell r="A615">
            <v>5103020101</v>
          </cell>
          <cell r="B615" t="str">
            <v>Cajamag</v>
          </cell>
          <cell r="C615">
            <v>168020800</v>
          </cell>
          <cell r="D615">
            <v>19144000</v>
          </cell>
          <cell r="E615">
            <v>0</v>
          </cell>
          <cell r="F615">
            <v>187164800</v>
          </cell>
        </row>
        <row r="616">
          <cell r="A616">
            <v>510303</v>
          </cell>
          <cell r="B616" t="str">
            <v>COTIZACIONES A SEGURIDAD SOCIAL EN</v>
          </cell>
          <cell r="C616">
            <v>349650033</v>
          </cell>
          <cell r="D616">
            <v>40663126</v>
          </cell>
          <cell r="E616">
            <v>0</v>
          </cell>
          <cell r="F616">
            <v>390313159</v>
          </cell>
        </row>
        <row r="617">
          <cell r="A617">
            <v>51030301</v>
          </cell>
          <cell r="B617" t="str">
            <v>APORTES A SEGURIDAD SOCIAL-SALUD</v>
          </cell>
          <cell r="C617">
            <v>349650033</v>
          </cell>
          <cell r="D617">
            <v>40663126</v>
          </cell>
          <cell r="E617">
            <v>0</v>
          </cell>
          <cell r="F617">
            <v>390313159</v>
          </cell>
        </row>
        <row r="618">
          <cell r="A618">
            <v>5103030103</v>
          </cell>
          <cell r="B618" t="str">
            <v>Sanitas</v>
          </cell>
          <cell r="C618">
            <v>214332145</v>
          </cell>
          <cell r="D618">
            <v>25964390</v>
          </cell>
          <cell r="E618">
            <v>0</v>
          </cell>
          <cell r="F618">
            <v>240296535</v>
          </cell>
        </row>
        <row r="619">
          <cell r="A619">
            <v>5103030107</v>
          </cell>
          <cell r="B619" t="str">
            <v>Coomeva</v>
          </cell>
          <cell r="C619">
            <v>18627043</v>
          </cell>
          <cell r="D619">
            <v>1880716</v>
          </cell>
          <cell r="E619">
            <v>0</v>
          </cell>
          <cell r="F619">
            <v>20507759</v>
          </cell>
        </row>
        <row r="620">
          <cell r="A620">
            <v>5103030108</v>
          </cell>
          <cell r="B620" t="str">
            <v>Saludtotal</v>
          </cell>
          <cell r="C620">
            <v>38923060</v>
          </cell>
          <cell r="D620">
            <v>4723576</v>
          </cell>
          <cell r="E620">
            <v>0</v>
          </cell>
          <cell r="F620">
            <v>43646636</v>
          </cell>
        </row>
        <row r="621">
          <cell r="A621">
            <v>5103030109</v>
          </cell>
          <cell r="B621" t="str">
            <v>Famisanar</v>
          </cell>
          <cell r="C621">
            <v>11481977</v>
          </cell>
          <cell r="D621">
            <v>1247910</v>
          </cell>
          <cell r="E621">
            <v>0</v>
          </cell>
          <cell r="F621">
            <v>12729887</v>
          </cell>
        </row>
        <row r="622">
          <cell r="A622">
            <v>5103030111</v>
          </cell>
          <cell r="B622" t="str">
            <v>NUEVA E.P.S. S.A.</v>
          </cell>
          <cell r="C622">
            <v>42181886</v>
          </cell>
          <cell r="D622">
            <v>4927460</v>
          </cell>
          <cell r="E622">
            <v>0</v>
          </cell>
          <cell r="F622">
            <v>47109346</v>
          </cell>
        </row>
        <row r="623">
          <cell r="A623">
            <v>5103030116</v>
          </cell>
          <cell r="B623" t="str">
            <v>Coperativa de Desarrollo Integral COOSALUD</v>
          </cell>
          <cell r="C623">
            <v>8511570</v>
          </cell>
          <cell r="D623">
            <v>1274759</v>
          </cell>
          <cell r="E623">
            <v>0</v>
          </cell>
          <cell r="F623">
            <v>9786329</v>
          </cell>
        </row>
        <row r="624">
          <cell r="A624">
            <v>5103030117</v>
          </cell>
          <cell r="B624" t="str">
            <v>Medimas EPS SAS</v>
          </cell>
          <cell r="C624">
            <v>11268720</v>
          </cell>
          <cell r="D624">
            <v>0</v>
          </cell>
          <cell r="E624">
            <v>0</v>
          </cell>
          <cell r="F624">
            <v>11268720</v>
          </cell>
        </row>
        <row r="625">
          <cell r="A625">
            <v>5103030121</v>
          </cell>
          <cell r="B625" t="str">
            <v>CAJACOPI</v>
          </cell>
          <cell r="C625">
            <v>4323632</v>
          </cell>
          <cell r="D625">
            <v>644315</v>
          </cell>
          <cell r="E625">
            <v>0</v>
          </cell>
          <cell r="F625">
            <v>4967947</v>
          </cell>
        </row>
        <row r="626">
          <cell r="A626">
            <v>510305</v>
          </cell>
          <cell r="B626" t="str">
            <v>COTIZACIONES A RIESGOS LABORALES</v>
          </cell>
          <cell r="C626">
            <v>58374300</v>
          </cell>
          <cell r="D626">
            <v>7162000</v>
          </cell>
          <cell r="E626">
            <v>0</v>
          </cell>
          <cell r="F626">
            <v>65536300</v>
          </cell>
        </row>
        <row r="627">
          <cell r="A627">
            <v>51030501</v>
          </cell>
          <cell r="B627" t="str">
            <v>RIESGOS PROFESIONALES</v>
          </cell>
          <cell r="C627">
            <v>58374300</v>
          </cell>
          <cell r="D627">
            <v>7162000</v>
          </cell>
          <cell r="E627">
            <v>0</v>
          </cell>
          <cell r="F627">
            <v>65536300</v>
          </cell>
        </row>
        <row r="628">
          <cell r="A628">
            <v>5103050101</v>
          </cell>
          <cell r="B628" t="str">
            <v>Riesgos profesionales</v>
          </cell>
          <cell r="C628">
            <v>58374300</v>
          </cell>
          <cell r="D628">
            <v>7162000</v>
          </cell>
          <cell r="E628">
            <v>0</v>
          </cell>
          <cell r="F628">
            <v>65536300</v>
          </cell>
        </row>
        <row r="629">
          <cell r="A629">
            <v>510306</v>
          </cell>
          <cell r="B629" t="str">
            <v>COTIZACIONES A ENTIDADES ADMINISTRADORAS DEL REGIMEN DE PRIMA MEDIA</v>
          </cell>
          <cell r="C629">
            <v>362714786</v>
          </cell>
          <cell r="D629">
            <v>41609323</v>
          </cell>
          <cell r="E629">
            <v>0</v>
          </cell>
          <cell r="F629">
            <v>404324109</v>
          </cell>
        </row>
        <row r="630">
          <cell r="A630">
            <v>51030601</v>
          </cell>
          <cell r="B630" t="str">
            <v>COTIZACIONES ENTIDADES ADMINIST.REG DE PRIMA MEDIA</v>
          </cell>
          <cell r="C630">
            <v>362714786</v>
          </cell>
          <cell r="D630">
            <v>41609323</v>
          </cell>
          <cell r="E630">
            <v>0</v>
          </cell>
          <cell r="F630">
            <v>404324109</v>
          </cell>
        </row>
        <row r="631">
          <cell r="A631">
            <v>5103060101</v>
          </cell>
          <cell r="B631" t="str">
            <v>Colpensiones</v>
          </cell>
          <cell r="C631">
            <v>362714786</v>
          </cell>
          <cell r="D631">
            <v>41609323</v>
          </cell>
          <cell r="E631">
            <v>0</v>
          </cell>
          <cell r="F631">
            <v>404324109</v>
          </cell>
        </row>
        <row r="632">
          <cell r="A632">
            <v>510307</v>
          </cell>
          <cell r="B632" t="str">
            <v>COTIZACIONES A ENTIDADES ADMINISTRADORAS DEL REGIMEN DE AHORRO INDIVIDUAL</v>
          </cell>
          <cell r="C632">
            <v>150455650</v>
          </cell>
          <cell r="D632">
            <v>15795603</v>
          </cell>
          <cell r="E632">
            <v>0</v>
          </cell>
          <cell r="F632">
            <v>166251253</v>
          </cell>
        </row>
        <row r="633">
          <cell r="A633">
            <v>51030701</v>
          </cell>
          <cell r="B633" t="str">
            <v>COTIZACIONES SOCIEDADES ADM.REG.AHORRO INDIVIDUAL</v>
          </cell>
          <cell r="C633">
            <v>150455650</v>
          </cell>
          <cell r="D633">
            <v>15795603</v>
          </cell>
          <cell r="E633">
            <v>0</v>
          </cell>
          <cell r="F633">
            <v>166251253</v>
          </cell>
        </row>
        <row r="634">
          <cell r="A634">
            <v>5103070104</v>
          </cell>
          <cell r="B634" t="str">
            <v>Porvenir</v>
          </cell>
          <cell r="C634">
            <v>104178051</v>
          </cell>
          <cell r="D634">
            <v>10794641</v>
          </cell>
          <cell r="E634">
            <v>0</v>
          </cell>
          <cell r="F634">
            <v>114972692</v>
          </cell>
        </row>
        <row r="635">
          <cell r="A635">
            <v>5103070105</v>
          </cell>
          <cell r="B635" t="str">
            <v>Colfondos</v>
          </cell>
          <cell r="C635">
            <v>30265610</v>
          </cell>
          <cell r="D635">
            <v>3375573</v>
          </cell>
          <cell r="E635">
            <v>0</v>
          </cell>
          <cell r="F635">
            <v>33641183</v>
          </cell>
        </row>
        <row r="636">
          <cell r="A636">
            <v>5103070106</v>
          </cell>
          <cell r="B636" t="str">
            <v>Proteccion</v>
          </cell>
          <cell r="C636">
            <v>16011989</v>
          </cell>
          <cell r="D636">
            <v>1625389</v>
          </cell>
          <cell r="E636">
            <v>0</v>
          </cell>
          <cell r="F636">
            <v>17637378</v>
          </cell>
        </row>
        <row r="637">
          <cell r="A637">
            <v>5104</v>
          </cell>
          <cell r="B637" t="str">
            <v>APORTES SOBRE LA NOMINA</v>
          </cell>
          <cell r="C637">
            <v>210202600</v>
          </cell>
          <cell r="D637">
            <v>23950400</v>
          </cell>
          <cell r="E637">
            <v>0</v>
          </cell>
          <cell r="F637">
            <v>234153000</v>
          </cell>
        </row>
        <row r="638">
          <cell r="A638">
            <v>510401</v>
          </cell>
          <cell r="B638" t="str">
            <v>APORTES AL ICBF</v>
          </cell>
          <cell r="C638">
            <v>126036400</v>
          </cell>
          <cell r="D638">
            <v>14360500</v>
          </cell>
          <cell r="E638">
            <v>0</v>
          </cell>
          <cell r="F638">
            <v>140396900</v>
          </cell>
        </row>
        <row r="639">
          <cell r="A639">
            <v>51040101</v>
          </cell>
          <cell r="B639" t="str">
            <v>APORTES AL ICBF</v>
          </cell>
          <cell r="C639">
            <v>126036400</v>
          </cell>
          <cell r="D639">
            <v>14360500</v>
          </cell>
          <cell r="E639">
            <v>0</v>
          </cell>
          <cell r="F639">
            <v>140396900</v>
          </cell>
        </row>
        <row r="640">
          <cell r="A640">
            <v>5104010101</v>
          </cell>
          <cell r="B640" t="str">
            <v>ICBF</v>
          </cell>
          <cell r="C640">
            <v>126036400</v>
          </cell>
          <cell r="D640">
            <v>14360500</v>
          </cell>
          <cell r="E640">
            <v>0</v>
          </cell>
          <cell r="F640">
            <v>140396900</v>
          </cell>
        </row>
        <row r="641">
          <cell r="A641">
            <v>510402</v>
          </cell>
          <cell r="B641" t="str">
            <v>APORTES AL SENA</v>
          </cell>
          <cell r="C641">
            <v>21056000</v>
          </cell>
          <cell r="D641">
            <v>2399200</v>
          </cell>
          <cell r="E641">
            <v>0</v>
          </cell>
          <cell r="F641">
            <v>23455200</v>
          </cell>
        </row>
        <row r="642">
          <cell r="A642">
            <v>51040201</v>
          </cell>
          <cell r="B642" t="str">
            <v>APORTES AL SENA</v>
          </cell>
          <cell r="C642">
            <v>21056000</v>
          </cell>
          <cell r="D642">
            <v>2399200</v>
          </cell>
          <cell r="E642">
            <v>0</v>
          </cell>
          <cell r="F642">
            <v>23455200</v>
          </cell>
        </row>
        <row r="643">
          <cell r="A643">
            <v>5104020101</v>
          </cell>
          <cell r="B643" t="str">
            <v>Sena</v>
          </cell>
          <cell r="C643">
            <v>21056000</v>
          </cell>
          <cell r="D643">
            <v>2399200</v>
          </cell>
          <cell r="E643">
            <v>0</v>
          </cell>
          <cell r="F643">
            <v>23455200</v>
          </cell>
        </row>
        <row r="644">
          <cell r="A644">
            <v>510403</v>
          </cell>
          <cell r="B644" t="str">
            <v>APORTES ESAP</v>
          </cell>
          <cell r="C644">
            <v>21056000</v>
          </cell>
          <cell r="D644">
            <v>2399200</v>
          </cell>
          <cell r="E644">
            <v>0</v>
          </cell>
          <cell r="F644">
            <v>23455200</v>
          </cell>
        </row>
        <row r="645">
          <cell r="A645">
            <v>51040301</v>
          </cell>
          <cell r="B645" t="str">
            <v>APORTES ESAP</v>
          </cell>
          <cell r="C645">
            <v>21056000</v>
          </cell>
          <cell r="D645">
            <v>2399200</v>
          </cell>
          <cell r="E645">
            <v>0</v>
          </cell>
          <cell r="F645">
            <v>23455200</v>
          </cell>
        </row>
        <row r="646">
          <cell r="A646">
            <v>5104030101</v>
          </cell>
          <cell r="B646" t="str">
            <v>Aportes ESAP</v>
          </cell>
          <cell r="C646">
            <v>21056000</v>
          </cell>
          <cell r="D646">
            <v>2399200</v>
          </cell>
          <cell r="E646">
            <v>0</v>
          </cell>
          <cell r="F646">
            <v>23455200</v>
          </cell>
        </row>
        <row r="647">
          <cell r="A647">
            <v>510404</v>
          </cell>
          <cell r="B647" t="str">
            <v>APORTES A ESCUELAS INDUSTRIALES E INSTITUTOS TECNICOS</v>
          </cell>
          <cell r="C647">
            <v>42054200</v>
          </cell>
          <cell r="D647">
            <v>4791500</v>
          </cell>
          <cell r="E647">
            <v>0</v>
          </cell>
          <cell r="F647">
            <v>46845700</v>
          </cell>
        </row>
        <row r="648">
          <cell r="A648">
            <v>51040401</v>
          </cell>
          <cell r="B648" t="str">
            <v>APORTES A ESCUELAS INDUSTRIALES E INSTITUTOS TECNICOS</v>
          </cell>
          <cell r="C648">
            <v>42054200</v>
          </cell>
          <cell r="D648">
            <v>4791500</v>
          </cell>
          <cell r="E648">
            <v>0</v>
          </cell>
          <cell r="F648">
            <v>46845700</v>
          </cell>
        </row>
        <row r="649">
          <cell r="A649">
            <v>5104040101</v>
          </cell>
          <cell r="B649" t="str">
            <v>Aportes a escuelas industriales e instituciones tecnicos</v>
          </cell>
          <cell r="C649">
            <v>42054200</v>
          </cell>
          <cell r="D649">
            <v>4791500</v>
          </cell>
          <cell r="E649">
            <v>0</v>
          </cell>
          <cell r="F649">
            <v>46845700</v>
          </cell>
        </row>
        <row r="650">
          <cell r="A650">
            <v>5107</v>
          </cell>
          <cell r="B650" t="str">
            <v>PRESTACIONES SOCIALES</v>
          </cell>
          <cell r="C650">
            <v>1432512205</v>
          </cell>
          <cell r="D650">
            <v>148382335</v>
          </cell>
          <cell r="E650">
            <v>913474</v>
          </cell>
          <cell r="F650">
            <v>1579981066</v>
          </cell>
          <cell r="G650">
            <v>1594123150</v>
          </cell>
        </row>
        <row r="651">
          <cell r="A651">
            <v>510701</v>
          </cell>
          <cell r="B651" t="str">
            <v>VACACIONES</v>
          </cell>
          <cell r="C651">
            <v>251271647</v>
          </cell>
          <cell r="D651">
            <v>22774365</v>
          </cell>
          <cell r="E651">
            <v>195732</v>
          </cell>
          <cell r="F651">
            <v>273850280</v>
          </cell>
        </row>
        <row r="652">
          <cell r="A652">
            <v>51070101</v>
          </cell>
          <cell r="B652" t="str">
            <v>VACACIONES</v>
          </cell>
          <cell r="C652">
            <v>251271647</v>
          </cell>
          <cell r="D652">
            <v>22774365</v>
          </cell>
          <cell r="E652">
            <v>195732</v>
          </cell>
          <cell r="F652">
            <v>273850280</v>
          </cell>
        </row>
        <row r="653">
          <cell r="A653">
            <v>5107010101</v>
          </cell>
          <cell r="B653" t="str">
            <v>Vacaciones</v>
          </cell>
          <cell r="C653">
            <v>7963969</v>
          </cell>
          <cell r="D653">
            <v>581418</v>
          </cell>
          <cell r="E653">
            <v>0</v>
          </cell>
          <cell r="F653">
            <v>8545387</v>
          </cell>
        </row>
        <row r="654">
          <cell r="A654">
            <v>5107010102</v>
          </cell>
          <cell r="B654" t="str">
            <v>Vacaciones - Mensual</v>
          </cell>
          <cell r="C654">
            <v>243307678</v>
          </cell>
          <cell r="D654">
            <v>22192947</v>
          </cell>
          <cell r="E654">
            <v>195732</v>
          </cell>
          <cell r="F654">
            <v>265304893</v>
          </cell>
        </row>
        <row r="655">
          <cell r="A655">
            <v>510702</v>
          </cell>
          <cell r="B655" t="str">
            <v>CESANTIAS</v>
          </cell>
          <cell r="C655">
            <v>339432718</v>
          </cell>
          <cell r="D655">
            <v>38481024</v>
          </cell>
          <cell r="E655">
            <v>0</v>
          </cell>
          <cell r="F655">
            <v>377913742</v>
          </cell>
        </row>
        <row r="656">
          <cell r="A656">
            <v>51070201</v>
          </cell>
          <cell r="B656" t="str">
            <v>CESANTIAS</v>
          </cell>
          <cell r="C656">
            <v>339432718</v>
          </cell>
          <cell r="D656">
            <v>38481024</v>
          </cell>
          <cell r="E656">
            <v>0</v>
          </cell>
          <cell r="F656">
            <v>377913742</v>
          </cell>
        </row>
        <row r="657">
          <cell r="A657">
            <v>5107020101</v>
          </cell>
          <cell r="B657" t="str">
            <v>Cesantias</v>
          </cell>
          <cell r="C657">
            <v>339432718</v>
          </cell>
          <cell r="D657">
            <v>38481024</v>
          </cell>
          <cell r="E657">
            <v>0</v>
          </cell>
          <cell r="F657">
            <v>377913742</v>
          </cell>
        </row>
        <row r="658">
          <cell r="A658">
            <v>510704</v>
          </cell>
          <cell r="B658" t="str">
            <v>PRIMA DE VACACIONES</v>
          </cell>
          <cell r="C658">
            <v>166718685</v>
          </cell>
          <cell r="D658">
            <v>17039812</v>
          </cell>
          <cell r="E658">
            <v>154400</v>
          </cell>
          <cell r="F658">
            <v>183604097</v>
          </cell>
        </row>
        <row r="659">
          <cell r="A659">
            <v>51070401</v>
          </cell>
          <cell r="B659" t="str">
            <v>PRIMA DE VACACIONES</v>
          </cell>
          <cell r="C659">
            <v>166718685</v>
          </cell>
          <cell r="D659">
            <v>17039812</v>
          </cell>
          <cell r="E659">
            <v>154400</v>
          </cell>
          <cell r="F659">
            <v>183604097</v>
          </cell>
        </row>
        <row r="660">
          <cell r="A660">
            <v>5107040101</v>
          </cell>
          <cell r="B660" t="str">
            <v>Prima de Vacaciones</v>
          </cell>
          <cell r="C660">
            <v>6118827</v>
          </cell>
          <cell r="D660">
            <v>409924</v>
          </cell>
          <cell r="E660">
            <v>0</v>
          </cell>
          <cell r="F660">
            <v>6528751</v>
          </cell>
        </row>
        <row r="661">
          <cell r="A661">
            <v>5107040102</v>
          </cell>
          <cell r="B661" t="str">
            <v>Prima de Vacaciones - Mensual</v>
          </cell>
          <cell r="C661">
            <v>160599858</v>
          </cell>
          <cell r="D661">
            <v>16629888</v>
          </cell>
          <cell r="E661">
            <v>154400</v>
          </cell>
          <cell r="F661">
            <v>177075346</v>
          </cell>
        </row>
        <row r="662">
          <cell r="A662">
            <v>510705</v>
          </cell>
          <cell r="B662" t="str">
            <v>PRIMA DE NAVIDAD</v>
          </cell>
          <cell r="C662">
            <v>344977384</v>
          </cell>
          <cell r="D662">
            <v>35600165</v>
          </cell>
          <cell r="E662">
            <v>308680</v>
          </cell>
          <cell r="F662">
            <v>380268869</v>
          </cell>
        </row>
        <row r="663">
          <cell r="A663">
            <v>51070501</v>
          </cell>
          <cell r="B663" t="str">
            <v>PRIMA DE NAVIDAD</v>
          </cell>
          <cell r="C663">
            <v>344977384</v>
          </cell>
          <cell r="D663">
            <v>35600165</v>
          </cell>
          <cell r="E663">
            <v>308680</v>
          </cell>
          <cell r="F663">
            <v>380268869</v>
          </cell>
        </row>
        <row r="664">
          <cell r="A664">
            <v>5107050101</v>
          </cell>
          <cell r="B664" t="str">
            <v>Prima de Navidad</v>
          </cell>
          <cell r="C664">
            <v>2457</v>
          </cell>
          <cell r="D664">
            <v>352594</v>
          </cell>
          <cell r="E664">
            <v>0</v>
          </cell>
          <cell r="F664">
            <v>355051</v>
          </cell>
        </row>
        <row r="665">
          <cell r="A665">
            <v>5107050102</v>
          </cell>
          <cell r="B665" t="str">
            <v>Prima de Navidad - Mensual</v>
          </cell>
          <cell r="C665">
            <v>344974927</v>
          </cell>
          <cell r="D665">
            <v>35247571</v>
          </cell>
          <cell r="E665">
            <v>308680</v>
          </cell>
          <cell r="F665">
            <v>379913818</v>
          </cell>
        </row>
        <row r="666">
          <cell r="A666">
            <v>510706</v>
          </cell>
          <cell r="B666" t="str">
            <v>PRIMA DE SERVICIOS</v>
          </cell>
          <cell r="C666">
            <v>182737295</v>
          </cell>
          <cell r="D666">
            <v>19340634</v>
          </cell>
          <cell r="E666">
            <v>156651</v>
          </cell>
          <cell r="F666">
            <v>201921278</v>
          </cell>
        </row>
        <row r="667">
          <cell r="A667">
            <v>51070601</v>
          </cell>
          <cell r="B667" t="str">
            <v>PRIMA DE SERVICIOS</v>
          </cell>
          <cell r="C667">
            <v>182737295</v>
          </cell>
          <cell r="D667">
            <v>19340634</v>
          </cell>
          <cell r="E667">
            <v>156651</v>
          </cell>
          <cell r="F667">
            <v>201921278</v>
          </cell>
        </row>
        <row r="668">
          <cell r="A668">
            <v>5107060101</v>
          </cell>
          <cell r="B668" t="str">
            <v>Prima de Servicios</v>
          </cell>
          <cell r="C668">
            <v>792626</v>
          </cell>
          <cell r="D668">
            <v>0</v>
          </cell>
          <cell r="E668">
            <v>0</v>
          </cell>
          <cell r="F668">
            <v>792626</v>
          </cell>
        </row>
        <row r="669">
          <cell r="A669">
            <v>5107060102</v>
          </cell>
          <cell r="B669" t="str">
            <v>Prima de Servicios - Mensual</v>
          </cell>
          <cell r="C669">
            <v>181944669</v>
          </cell>
          <cell r="D669">
            <v>19340634</v>
          </cell>
          <cell r="E669">
            <v>156651</v>
          </cell>
          <cell r="F669">
            <v>201128652</v>
          </cell>
        </row>
        <row r="670">
          <cell r="A670">
            <v>510707</v>
          </cell>
          <cell r="B670" t="str">
            <v>BONIFICACION ESPECIAL DE RECREACION</v>
          </cell>
          <cell r="C670">
            <v>22240206</v>
          </cell>
          <cell r="D670">
            <v>2308034</v>
          </cell>
          <cell r="E670">
            <v>20584</v>
          </cell>
          <cell r="F670">
            <v>24527656</v>
          </cell>
        </row>
        <row r="671">
          <cell r="A671">
            <v>51070701</v>
          </cell>
          <cell r="B671" t="str">
            <v>BONIFICACION ESPECIAL DE RECREACION</v>
          </cell>
          <cell r="C671">
            <v>22240206</v>
          </cell>
          <cell r="D671">
            <v>2308034</v>
          </cell>
          <cell r="E671">
            <v>20584</v>
          </cell>
          <cell r="F671">
            <v>24527656</v>
          </cell>
        </row>
        <row r="672">
          <cell r="A672">
            <v>5107070101</v>
          </cell>
          <cell r="B672" t="str">
            <v>Bonificación especial de recreacion</v>
          </cell>
          <cell r="C672">
            <v>795924</v>
          </cell>
          <cell r="D672">
            <v>51024</v>
          </cell>
          <cell r="E672">
            <v>0</v>
          </cell>
          <cell r="F672">
            <v>846948</v>
          </cell>
        </row>
        <row r="673">
          <cell r="A673">
            <v>5107070102</v>
          </cell>
          <cell r="B673" t="str">
            <v>Bonificación especial de recreacion - Mensual</v>
          </cell>
          <cell r="C673">
            <v>21444282</v>
          </cell>
          <cell r="D673">
            <v>2257010</v>
          </cell>
          <cell r="E673">
            <v>20584</v>
          </cell>
          <cell r="F673">
            <v>23680708</v>
          </cell>
        </row>
        <row r="674">
          <cell r="A674">
            <v>510795</v>
          </cell>
          <cell r="B674" t="str">
            <v>OTRAS PRESTACIONES SOCIALES</v>
          </cell>
          <cell r="C674">
            <v>125134270</v>
          </cell>
          <cell r="D674">
            <v>12838301</v>
          </cell>
          <cell r="E674">
            <v>77427</v>
          </cell>
          <cell r="F674">
            <v>137895144</v>
          </cell>
        </row>
        <row r="675">
          <cell r="A675">
            <v>51079501</v>
          </cell>
          <cell r="B675" t="str">
            <v>BONIFICACION POR SERVICIOS PRESTADO</v>
          </cell>
          <cell r="C675">
            <v>125134270</v>
          </cell>
          <cell r="D675">
            <v>12838301</v>
          </cell>
          <cell r="E675">
            <v>77427</v>
          </cell>
          <cell r="F675">
            <v>137895144</v>
          </cell>
        </row>
        <row r="676">
          <cell r="A676">
            <v>5107950101</v>
          </cell>
          <cell r="B676" t="str">
            <v>Bonificacion por Servicios Prestados</v>
          </cell>
          <cell r="C676">
            <v>1769221</v>
          </cell>
          <cell r="D676">
            <v>799274</v>
          </cell>
          <cell r="E676">
            <v>0</v>
          </cell>
          <cell r="F676">
            <v>2568495</v>
          </cell>
        </row>
        <row r="677">
          <cell r="A677">
            <v>5107950102</v>
          </cell>
          <cell r="B677" t="str">
            <v>Bonificacion por Servicios Prestados - Mensual</v>
          </cell>
          <cell r="C677">
            <v>123365049</v>
          </cell>
          <cell r="D677">
            <v>12039027</v>
          </cell>
          <cell r="E677">
            <v>77427</v>
          </cell>
          <cell r="F677">
            <v>135326649</v>
          </cell>
        </row>
        <row r="678">
          <cell r="A678">
            <v>5108</v>
          </cell>
          <cell r="B678" t="str">
            <v>GASTOS DE PERSONAL DIVERSOS</v>
          </cell>
          <cell r="C678">
            <v>1241551606</v>
          </cell>
          <cell r="D678">
            <v>159927073</v>
          </cell>
          <cell r="E678">
            <v>0</v>
          </cell>
          <cell r="F678">
            <v>1401478679</v>
          </cell>
        </row>
        <row r="679">
          <cell r="A679">
            <v>510801</v>
          </cell>
          <cell r="B679" t="str">
            <v>REMUNERACION SERVICIOS TECNICOS</v>
          </cell>
          <cell r="C679">
            <v>1137556416</v>
          </cell>
          <cell r="D679">
            <v>151032181</v>
          </cell>
          <cell r="E679">
            <v>0</v>
          </cell>
          <cell r="F679">
            <v>1288588597</v>
          </cell>
        </row>
        <row r="680">
          <cell r="A680">
            <v>51080101</v>
          </cell>
          <cell r="B680" t="str">
            <v>REMUNERACION SERVICIOS TECNICOS</v>
          </cell>
          <cell r="C680">
            <v>1137556416</v>
          </cell>
          <cell r="D680">
            <v>151032181</v>
          </cell>
          <cell r="E680">
            <v>0</v>
          </cell>
          <cell r="F680">
            <v>1288588597</v>
          </cell>
        </row>
        <row r="681">
          <cell r="A681">
            <v>5108010101</v>
          </cell>
          <cell r="B681" t="str">
            <v>Remuneracion servicios tecnicos</v>
          </cell>
          <cell r="C681">
            <v>1108860322</v>
          </cell>
          <cell r="D681">
            <v>147238325</v>
          </cell>
          <cell r="E681">
            <v>0</v>
          </cell>
          <cell r="F681">
            <v>1256098647</v>
          </cell>
        </row>
        <row r="682">
          <cell r="A682">
            <v>5108010102</v>
          </cell>
          <cell r="B682" t="str">
            <v>Iva Remuneracion servicios tecnicos</v>
          </cell>
          <cell r="C682">
            <v>28696094</v>
          </cell>
          <cell r="D682">
            <v>3793856</v>
          </cell>
          <cell r="E682">
            <v>0</v>
          </cell>
          <cell r="F682">
            <v>32489950</v>
          </cell>
        </row>
        <row r="683">
          <cell r="A683">
            <v>510803</v>
          </cell>
          <cell r="B683" t="str">
            <v>CAPACITACION BIENESTAR SOCIAL Y EST</v>
          </cell>
          <cell r="C683">
            <v>100979571</v>
          </cell>
          <cell r="D683">
            <v>7668000</v>
          </cell>
          <cell r="E683">
            <v>0</v>
          </cell>
          <cell r="F683">
            <v>108647571</v>
          </cell>
        </row>
        <row r="684">
          <cell r="A684">
            <v>51080301</v>
          </cell>
          <cell r="B684" t="str">
            <v>CAPACITACION BIENESTAR SOCIAL Y EST</v>
          </cell>
          <cell r="C684">
            <v>100979571</v>
          </cell>
          <cell r="D684">
            <v>7668000</v>
          </cell>
          <cell r="E684">
            <v>0</v>
          </cell>
          <cell r="F684">
            <v>108647571</v>
          </cell>
        </row>
        <row r="685">
          <cell r="A685">
            <v>5108030101</v>
          </cell>
          <cell r="B685" t="str">
            <v>Capacitación, bienestar social y es</v>
          </cell>
          <cell r="C685">
            <v>100979571</v>
          </cell>
          <cell r="D685">
            <v>7668000</v>
          </cell>
          <cell r="E685">
            <v>0</v>
          </cell>
          <cell r="F685">
            <v>108647571</v>
          </cell>
        </row>
        <row r="686">
          <cell r="A686">
            <v>510803010101</v>
          </cell>
          <cell r="B686" t="str">
            <v>Capacitacion, Bienestar Social y Es</v>
          </cell>
          <cell r="C686">
            <v>96505457</v>
          </cell>
          <cell r="D686">
            <v>7216151</v>
          </cell>
          <cell r="E686">
            <v>0</v>
          </cell>
          <cell r="F686">
            <v>103721608</v>
          </cell>
        </row>
        <row r="687">
          <cell r="A687">
            <v>510803010102</v>
          </cell>
          <cell r="B687" t="str">
            <v>IVA-Capacitacion, Bienestar Social</v>
          </cell>
          <cell r="C687">
            <v>4474114</v>
          </cell>
          <cell r="D687">
            <v>451849</v>
          </cell>
          <cell r="E687">
            <v>0</v>
          </cell>
          <cell r="F687">
            <v>4925963</v>
          </cell>
        </row>
        <row r="688">
          <cell r="A688">
            <v>510804</v>
          </cell>
          <cell r="B688" t="str">
            <v>DOTACION Y SUMINISTRO A TRABAJADORES</v>
          </cell>
          <cell r="C688">
            <v>970400</v>
          </cell>
          <cell r="D688">
            <v>962500</v>
          </cell>
          <cell r="E688">
            <v>0</v>
          </cell>
          <cell r="F688">
            <v>1932900</v>
          </cell>
        </row>
        <row r="689">
          <cell r="A689">
            <v>51080401</v>
          </cell>
          <cell r="B689" t="str">
            <v>DOTACION Y SUMNISTRO A TRABAJADORES</v>
          </cell>
          <cell r="C689">
            <v>970400</v>
          </cell>
          <cell r="D689">
            <v>962500</v>
          </cell>
          <cell r="E689">
            <v>0</v>
          </cell>
          <cell r="F689">
            <v>1932900</v>
          </cell>
        </row>
        <row r="690">
          <cell r="A690">
            <v>5108040101</v>
          </cell>
          <cell r="B690" t="str">
            <v>Dotacion y Suministro a Trabajadores</v>
          </cell>
          <cell r="C690">
            <v>940000</v>
          </cell>
          <cell r="D690">
            <v>962500</v>
          </cell>
          <cell r="E690">
            <v>0</v>
          </cell>
          <cell r="F690">
            <v>1902500</v>
          </cell>
        </row>
        <row r="691">
          <cell r="A691">
            <v>5108040102</v>
          </cell>
          <cell r="B691" t="str">
            <v>IVA - Dotacion y Suministro a Trabajadores</v>
          </cell>
          <cell r="C691">
            <v>30400</v>
          </cell>
          <cell r="D691">
            <v>0</v>
          </cell>
          <cell r="E691">
            <v>0</v>
          </cell>
          <cell r="F691">
            <v>30400</v>
          </cell>
        </row>
        <row r="692">
          <cell r="A692">
            <v>510890</v>
          </cell>
          <cell r="B692" t="str">
            <v>Otros Gastos de Personal Diversos</v>
          </cell>
          <cell r="C692">
            <v>2045219</v>
          </cell>
          <cell r="D692">
            <v>264392</v>
          </cell>
          <cell r="E692">
            <v>0</v>
          </cell>
          <cell r="F692">
            <v>2309611</v>
          </cell>
        </row>
        <row r="693">
          <cell r="A693">
            <v>51089001</v>
          </cell>
          <cell r="B693" t="str">
            <v>SUBSIDIO DE ALIMENTACION</v>
          </cell>
          <cell r="C693">
            <v>2045219</v>
          </cell>
          <cell r="D693">
            <v>264392</v>
          </cell>
          <cell r="E693">
            <v>0</v>
          </cell>
          <cell r="F693">
            <v>2309611</v>
          </cell>
        </row>
        <row r="694">
          <cell r="A694">
            <v>5108900101</v>
          </cell>
          <cell r="B694" t="str">
            <v>Subsidio de Alimentacion</v>
          </cell>
          <cell r="C694">
            <v>2045219</v>
          </cell>
          <cell r="D694">
            <v>264392</v>
          </cell>
          <cell r="E694">
            <v>0</v>
          </cell>
          <cell r="F694">
            <v>2309611</v>
          </cell>
        </row>
        <row r="695">
          <cell r="A695">
            <v>5111</v>
          </cell>
          <cell r="B695" t="str">
            <v>GENERALES</v>
          </cell>
          <cell r="C695">
            <v>6255199897.5600004</v>
          </cell>
          <cell r="D695">
            <v>867637598.08000004</v>
          </cell>
          <cell r="E695">
            <v>5307730</v>
          </cell>
          <cell r="F695">
            <v>7117529765.6400003</v>
          </cell>
        </row>
        <row r="696">
          <cell r="A696">
            <v>511113</v>
          </cell>
          <cell r="B696" t="str">
            <v>VIGILANCIA Y SEGURIDAD</v>
          </cell>
          <cell r="C696">
            <v>220362850.34</v>
          </cell>
          <cell r="D696">
            <v>30797090</v>
          </cell>
          <cell r="E696">
            <v>0</v>
          </cell>
          <cell r="F696">
            <v>251159940.34</v>
          </cell>
        </row>
        <row r="697">
          <cell r="A697">
            <v>51111301</v>
          </cell>
          <cell r="B697" t="str">
            <v>VIGILANCIA Y SEGURIDAD</v>
          </cell>
          <cell r="C697">
            <v>220362850.34</v>
          </cell>
          <cell r="D697">
            <v>30797090</v>
          </cell>
          <cell r="E697">
            <v>0</v>
          </cell>
          <cell r="F697">
            <v>251159940.34</v>
          </cell>
        </row>
        <row r="698">
          <cell r="A698">
            <v>5111130101</v>
          </cell>
          <cell r="B698" t="str">
            <v>Vigilancia y Seguridad</v>
          </cell>
          <cell r="C698">
            <v>220362850.34</v>
          </cell>
          <cell r="D698">
            <v>30797090</v>
          </cell>
          <cell r="E698">
            <v>0</v>
          </cell>
          <cell r="F698">
            <v>251159940.34</v>
          </cell>
        </row>
        <row r="699">
          <cell r="A699">
            <v>511113010101</v>
          </cell>
          <cell r="B699" t="str">
            <v>vigilancia y seguridad</v>
          </cell>
          <cell r="C699">
            <v>216254024</v>
          </cell>
          <cell r="D699">
            <v>30222856</v>
          </cell>
          <cell r="E699">
            <v>0</v>
          </cell>
          <cell r="F699">
            <v>246476880</v>
          </cell>
        </row>
        <row r="700">
          <cell r="A700">
            <v>511113010102</v>
          </cell>
          <cell r="B700" t="str">
            <v>vigilancia y seguridad-IVA</v>
          </cell>
          <cell r="C700">
            <v>4108826.34</v>
          </cell>
          <cell r="D700">
            <v>574234</v>
          </cell>
          <cell r="E700">
            <v>0</v>
          </cell>
          <cell r="F700">
            <v>4683060.34</v>
          </cell>
        </row>
        <row r="701">
          <cell r="A701">
            <v>511114</v>
          </cell>
          <cell r="B701" t="str">
            <v>MATERIALES Y SUMINISTROS</v>
          </cell>
          <cell r="C701">
            <v>143625508.90000001</v>
          </cell>
          <cell r="D701">
            <v>11839797</v>
          </cell>
          <cell r="E701">
            <v>0</v>
          </cell>
          <cell r="F701">
            <v>155465305.90000001</v>
          </cell>
        </row>
        <row r="702">
          <cell r="A702">
            <v>51111401</v>
          </cell>
          <cell r="B702" t="str">
            <v>MATERIALES Y SUMINISTROS</v>
          </cell>
          <cell r="C702">
            <v>143625508.90000001</v>
          </cell>
          <cell r="D702">
            <v>11839797</v>
          </cell>
          <cell r="E702">
            <v>0</v>
          </cell>
          <cell r="F702">
            <v>155465305.90000001</v>
          </cell>
        </row>
        <row r="703">
          <cell r="A703">
            <v>5111140102</v>
          </cell>
          <cell r="B703" t="str">
            <v>Papelería, Utiles de Escritorio y Oficina</v>
          </cell>
          <cell r="C703">
            <v>38345424.130000003</v>
          </cell>
          <cell r="D703">
            <v>0</v>
          </cell>
          <cell r="E703">
            <v>0</v>
          </cell>
          <cell r="F703">
            <v>38345424.130000003</v>
          </cell>
        </row>
        <row r="704">
          <cell r="A704">
            <v>511114010201</v>
          </cell>
          <cell r="B704" t="str">
            <v>Papelería, Utiles de Escritorio y Oficina</v>
          </cell>
          <cell r="C704">
            <v>32335035.190000001</v>
          </cell>
          <cell r="D704">
            <v>0</v>
          </cell>
          <cell r="E704">
            <v>0</v>
          </cell>
          <cell r="F704">
            <v>32335035.190000001</v>
          </cell>
        </row>
        <row r="705">
          <cell r="A705">
            <v>511114010202</v>
          </cell>
          <cell r="B705" t="str">
            <v>IVA papeleria utilies de escritorio y Oficina</v>
          </cell>
          <cell r="C705">
            <v>6010388.9400000004</v>
          </cell>
          <cell r="D705">
            <v>0</v>
          </cell>
          <cell r="E705">
            <v>0</v>
          </cell>
          <cell r="F705">
            <v>6010388.9400000004</v>
          </cell>
        </row>
        <row r="706">
          <cell r="A706">
            <v>5111140103</v>
          </cell>
          <cell r="B706" t="str">
            <v>Productos de Aseo y Limpieza</v>
          </cell>
          <cell r="C706">
            <v>3169355</v>
          </cell>
          <cell r="D706">
            <v>0</v>
          </cell>
          <cell r="E706">
            <v>0</v>
          </cell>
          <cell r="F706">
            <v>3169355</v>
          </cell>
        </row>
        <row r="707">
          <cell r="A707">
            <v>511114010301</v>
          </cell>
          <cell r="B707" t="str">
            <v>Productos de Aseo y Limpieza</v>
          </cell>
          <cell r="C707">
            <v>3127648</v>
          </cell>
          <cell r="D707">
            <v>0</v>
          </cell>
          <cell r="E707">
            <v>0</v>
          </cell>
          <cell r="F707">
            <v>3127648</v>
          </cell>
        </row>
        <row r="708">
          <cell r="A708">
            <v>511114010302</v>
          </cell>
          <cell r="B708" t="str">
            <v>IVA - Productos de Aseo y Limpieza</v>
          </cell>
          <cell r="C708">
            <v>41707</v>
          </cell>
          <cell r="D708">
            <v>0</v>
          </cell>
          <cell r="E708">
            <v>0</v>
          </cell>
          <cell r="F708">
            <v>41707</v>
          </cell>
        </row>
        <row r="709">
          <cell r="A709">
            <v>5111140104</v>
          </cell>
          <cell r="B709" t="str">
            <v>Productos de Cafetería y Restaurante</v>
          </cell>
          <cell r="C709">
            <v>32349231</v>
          </cell>
          <cell r="D709">
            <v>2871734</v>
          </cell>
          <cell r="E709">
            <v>0</v>
          </cell>
          <cell r="F709">
            <v>35220965</v>
          </cell>
        </row>
        <row r="710">
          <cell r="A710">
            <v>511114010401</v>
          </cell>
          <cell r="B710" t="str">
            <v>Productos de Cafeteria y Restaurante</v>
          </cell>
          <cell r="C710">
            <v>28579297</v>
          </cell>
          <cell r="D710">
            <v>2728227</v>
          </cell>
          <cell r="E710">
            <v>0</v>
          </cell>
          <cell r="F710">
            <v>31307524</v>
          </cell>
        </row>
        <row r="711">
          <cell r="A711">
            <v>511114010402</v>
          </cell>
          <cell r="B711" t="str">
            <v>IVA-Productos Cafeteria y Restaurante</v>
          </cell>
          <cell r="C711">
            <v>381743</v>
          </cell>
          <cell r="D711">
            <v>143507</v>
          </cell>
          <cell r="E711">
            <v>0</v>
          </cell>
          <cell r="F711">
            <v>525250</v>
          </cell>
        </row>
        <row r="712">
          <cell r="A712">
            <v>511114010403</v>
          </cell>
          <cell r="B712" t="str">
            <v>IPOCONSUMO-Productos Cafeteria y Restaurante</v>
          </cell>
          <cell r="C712">
            <v>1297040</v>
          </cell>
          <cell r="D712">
            <v>0</v>
          </cell>
          <cell r="E712">
            <v>0</v>
          </cell>
          <cell r="F712">
            <v>1297040</v>
          </cell>
        </row>
        <row r="713">
          <cell r="A713">
            <v>511114010420</v>
          </cell>
          <cell r="B713" t="str">
            <v>Productos de Cafeteria y Restaurante-OPERATIVO</v>
          </cell>
          <cell r="C713">
            <v>1996514</v>
          </cell>
          <cell r="D713">
            <v>0</v>
          </cell>
          <cell r="E713">
            <v>0</v>
          </cell>
          <cell r="F713">
            <v>1996514</v>
          </cell>
        </row>
        <row r="714">
          <cell r="A714">
            <v>511114010430</v>
          </cell>
          <cell r="B714" t="str">
            <v>IVA Productos de Cafeteria y Restaurante-OPERATIVO</v>
          </cell>
          <cell r="C714">
            <v>94637</v>
          </cell>
          <cell r="D714">
            <v>0</v>
          </cell>
          <cell r="E714">
            <v>0</v>
          </cell>
          <cell r="F714">
            <v>94637</v>
          </cell>
        </row>
        <row r="715">
          <cell r="A715">
            <v>5111140105</v>
          </cell>
          <cell r="B715" t="str">
            <v>Repuestos</v>
          </cell>
          <cell r="C715">
            <v>9967053.7699999996</v>
          </cell>
          <cell r="D715">
            <v>0</v>
          </cell>
          <cell r="E715">
            <v>0</v>
          </cell>
          <cell r="F715">
            <v>9967053.7699999996</v>
          </cell>
        </row>
        <row r="716">
          <cell r="A716">
            <v>511114010501</v>
          </cell>
          <cell r="B716" t="str">
            <v>Repuestos</v>
          </cell>
          <cell r="C716">
            <v>3335135</v>
          </cell>
          <cell r="D716">
            <v>0</v>
          </cell>
          <cell r="E716">
            <v>0</v>
          </cell>
          <cell r="F716">
            <v>3335135</v>
          </cell>
        </row>
        <row r="717">
          <cell r="A717">
            <v>511114010502</v>
          </cell>
          <cell r="B717" t="str">
            <v>Repuestos - IVA</v>
          </cell>
          <cell r="C717">
            <v>6631918.7699999996</v>
          </cell>
          <cell r="D717">
            <v>0</v>
          </cell>
          <cell r="E717">
            <v>0</v>
          </cell>
          <cell r="F717">
            <v>6631918.7699999996</v>
          </cell>
        </row>
        <row r="718">
          <cell r="A718">
            <v>5111140106</v>
          </cell>
          <cell r="B718" t="str">
            <v>Otros Materiales y Suministros</v>
          </cell>
          <cell r="C718">
            <v>30546499</v>
          </cell>
          <cell r="D718">
            <v>7526718</v>
          </cell>
          <cell r="E718">
            <v>0</v>
          </cell>
          <cell r="F718">
            <v>38073217</v>
          </cell>
        </row>
        <row r="719">
          <cell r="A719">
            <v>511114010601</v>
          </cell>
          <cell r="B719" t="str">
            <v>Otros Materiales y Suministros</v>
          </cell>
          <cell r="C719">
            <v>28020333</v>
          </cell>
          <cell r="D719">
            <v>7477962</v>
          </cell>
          <cell r="E719">
            <v>0</v>
          </cell>
          <cell r="F719">
            <v>35498295</v>
          </cell>
        </row>
        <row r="720">
          <cell r="A720">
            <v>511114010602</v>
          </cell>
          <cell r="B720" t="str">
            <v>IVA-Otros Materiales y Suministros</v>
          </cell>
          <cell r="C720">
            <v>2526166</v>
          </cell>
          <cell r="D720">
            <v>48756</v>
          </cell>
          <cell r="E720">
            <v>0</v>
          </cell>
          <cell r="F720">
            <v>2574922</v>
          </cell>
        </row>
        <row r="721">
          <cell r="A721">
            <v>5111140107</v>
          </cell>
          <cell r="B721" t="str">
            <v>Elementos y Accesorios</v>
          </cell>
          <cell r="C721">
            <v>804700</v>
          </cell>
          <cell r="D721">
            <v>0</v>
          </cell>
          <cell r="E721">
            <v>0</v>
          </cell>
          <cell r="F721">
            <v>804700</v>
          </cell>
        </row>
        <row r="722">
          <cell r="A722">
            <v>511114010701</v>
          </cell>
          <cell r="B722" t="str">
            <v>Elementos y Accesorios</v>
          </cell>
          <cell r="C722">
            <v>804700</v>
          </cell>
          <cell r="D722">
            <v>0</v>
          </cell>
          <cell r="E722">
            <v>0</v>
          </cell>
          <cell r="F722">
            <v>804700</v>
          </cell>
        </row>
        <row r="723">
          <cell r="A723">
            <v>5111140109</v>
          </cell>
          <cell r="B723" t="str">
            <v>Material de Construccion</v>
          </cell>
          <cell r="C723">
            <v>365600</v>
          </cell>
          <cell r="D723">
            <v>541679</v>
          </cell>
          <cell r="E723">
            <v>0</v>
          </cell>
          <cell r="F723">
            <v>907279</v>
          </cell>
        </row>
        <row r="724">
          <cell r="A724">
            <v>511114010901</v>
          </cell>
          <cell r="B724" t="str">
            <v>Material de Construccion</v>
          </cell>
          <cell r="C724">
            <v>307227</v>
          </cell>
          <cell r="D724">
            <v>457557</v>
          </cell>
          <cell r="E724">
            <v>0</v>
          </cell>
          <cell r="F724">
            <v>764784</v>
          </cell>
        </row>
        <row r="725">
          <cell r="A725">
            <v>511114010902</v>
          </cell>
          <cell r="B725" t="str">
            <v>IVA-Material de Construccion</v>
          </cell>
          <cell r="C725">
            <v>58373</v>
          </cell>
          <cell r="D725">
            <v>84122</v>
          </cell>
          <cell r="E725">
            <v>0</v>
          </cell>
          <cell r="F725">
            <v>142495</v>
          </cell>
        </row>
        <row r="726">
          <cell r="A726">
            <v>5111140120</v>
          </cell>
          <cell r="B726" t="str">
            <v>Materiales Y Suministros - OPERATIVOS</v>
          </cell>
          <cell r="C726">
            <v>26441457</v>
          </cell>
          <cell r="D726">
            <v>823911</v>
          </cell>
          <cell r="E726">
            <v>0</v>
          </cell>
          <cell r="F726">
            <v>27265368</v>
          </cell>
        </row>
        <row r="727">
          <cell r="A727">
            <v>5111140130</v>
          </cell>
          <cell r="B727" t="str">
            <v>IVA Materiales y Suministros</v>
          </cell>
          <cell r="C727">
            <v>1636189</v>
          </cell>
          <cell r="D727">
            <v>75755</v>
          </cell>
          <cell r="E727">
            <v>0</v>
          </cell>
          <cell r="F727">
            <v>1711944</v>
          </cell>
        </row>
        <row r="728">
          <cell r="A728">
            <v>511115</v>
          </cell>
          <cell r="B728" t="str">
            <v>MANTENIMIENTO</v>
          </cell>
          <cell r="C728">
            <v>110992427</v>
          </cell>
          <cell r="D728">
            <v>46551940</v>
          </cell>
          <cell r="E728">
            <v>0</v>
          </cell>
          <cell r="F728">
            <v>157544367</v>
          </cell>
        </row>
        <row r="729">
          <cell r="A729">
            <v>51111501</v>
          </cell>
          <cell r="B729" t="str">
            <v>MANTENIMIENTO</v>
          </cell>
          <cell r="C729">
            <v>110992427</v>
          </cell>
          <cell r="D729">
            <v>46551940</v>
          </cell>
          <cell r="E729">
            <v>0</v>
          </cell>
          <cell r="F729">
            <v>157544367</v>
          </cell>
        </row>
        <row r="730">
          <cell r="A730">
            <v>5111150101</v>
          </cell>
          <cell r="B730" t="str">
            <v>MANTENIMIENTO DE BIENES INMUEBLES</v>
          </cell>
          <cell r="C730">
            <v>18846153</v>
          </cell>
          <cell r="D730">
            <v>6588640</v>
          </cell>
          <cell r="E730">
            <v>0</v>
          </cell>
          <cell r="F730">
            <v>25434793</v>
          </cell>
        </row>
        <row r="731">
          <cell r="A731">
            <v>511115010101</v>
          </cell>
          <cell r="B731" t="str">
            <v>Mantenimientos de Bienes Inmuebles</v>
          </cell>
          <cell r="C731">
            <v>16844391</v>
          </cell>
          <cell r="D731">
            <v>5852200</v>
          </cell>
          <cell r="E731">
            <v>0</v>
          </cell>
          <cell r="F731">
            <v>22696591</v>
          </cell>
        </row>
        <row r="732">
          <cell r="A732">
            <v>511115010102</v>
          </cell>
          <cell r="B732" t="str">
            <v>Mantenimiento de Bienes Inmuebles-I</v>
          </cell>
          <cell r="C732">
            <v>2001762</v>
          </cell>
          <cell r="D732">
            <v>736440</v>
          </cell>
          <cell r="E732">
            <v>0</v>
          </cell>
          <cell r="F732">
            <v>2738202</v>
          </cell>
        </row>
        <row r="733">
          <cell r="A733">
            <v>5111150102</v>
          </cell>
          <cell r="B733" t="str">
            <v>Mantenimiento Bienes Muebles, Equip</v>
          </cell>
          <cell r="C733">
            <v>5978260</v>
          </cell>
          <cell r="D733">
            <v>1870000</v>
          </cell>
          <cell r="E733">
            <v>0</v>
          </cell>
          <cell r="F733">
            <v>7848260</v>
          </cell>
        </row>
        <row r="734">
          <cell r="A734">
            <v>511115010201</v>
          </cell>
          <cell r="B734" t="str">
            <v>Manten.Bienes Muebles, Equipos y En</v>
          </cell>
          <cell r="C734">
            <v>5398000</v>
          </cell>
          <cell r="D734">
            <v>1870000</v>
          </cell>
          <cell r="E734">
            <v>0</v>
          </cell>
          <cell r="F734">
            <v>7268000</v>
          </cell>
        </row>
        <row r="735">
          <cell r="A735">
            <v>511115010202</v>
          </cell>
          <cell r="B735" t="str">
            <v>Manten.Bienes Muebles, Euipos y Ens</v>
          </cell>
          <cell r="C735">
            <v>580260</v>
          </cell>
          <cell r="D735">
            <v>0</v>
          </cell>
          <cell r="E735">
            <v>0</v>
          </cell>
          <cell r="F735">
            <v>580260</v>
          </cell>
        </row>
        <row r="736">
          <cell r="A736">
            <v>5111150103</v>
          </cell>
          <cell r="B736" t="str">
            <v>Mantenimiento Equipo Comun.y Comput</v>
          </cell>
          <cell r="C736">
            <v>17252000</v>
          </cell>
          <cell r="D736">
            <v>3130000</v>
          </cell>
          <cell r="E736">
            <v>0</v>
          </cell>
          <cell r="F736">
            <v>20382000</v>
          </cell>
        </row>
        <row r="737">
          <cell r="A737">
            <v>511115010301</v>
          </cell>
          <cell r="B737" t="str">
            <v>Mantenimiento Equipo Comunicacion y</v>
          </cell>
          <cell r="C737">
            <v>14781681</v>
          </cell>
          <cell r="D737">
            <v>2630252</v>
          </cell>
          <cell r="E737">
            <v>0</v>
          </cell>
          <cell r="F737">
            <v>17411933</v>
          </cell>
        </row>
        <row r="738">
          <cell r="A738">
            <v>511115010302</v>
          </cell>
          <cell r="B738" t="str">
            <v>IVA-Mantenimiento Equipo Comunicaci</v>
          </cell>
          <cell r="C738">
            <v>2470319</v>
          </cell>
          <cell r="D738">
            <v>499748</v>
          </cell>
          <cell r="E738">
            <v>0</v>
          </cell>
          <cell r="F738">
            <v>2970067</v>
          </cell>
        </row>
        <row r="739">
          <cell r="A739">
            <v>5111150104</v>
          </cell>
          <cell r="B739" t="str">
            <v>Mantenimiento Equipo Naveg.y Transporte</v>
          </cell>
          <cell r="C739">
            <v>68916014</v>
          </cell>
          <cell r="D739">
            <v>34963300</v>
          </cell>
          <cell r="E739">
            <v>0</v>
          </cell>
          <cell r="F739">
            <v>103879314</v>
          </cell>
        </row>
        <row r="740">
          <cell r="A740">
            <v>511115010401</v>
          </cell>
          <cell r="B740" t="str">
            <v>Manteminiemto Equipo Naveg.y Transporte</v>
          </cell>
          <cell r="C740">
            <v>59160618</v>
          </cell>
          <cell r="D740">
            <v>29439024</v>
          </cell>
          <cell r="E740">
            <v>0</v>
          </cell>
          <cell r="F740">
            <v>88599642</v>
          </cell>
        </row>
        <row r="741">
          <cell r="A741">
            <v>511115010402</v>
          </cell>
          <cell r="B741" t="str">
            <v>IVA-Mantenimiento Equipo Naveg.y Transporte</v>
          </cell>
          <cell r="C741">
            <v>9755396</v>
          </cell>
          <cell r="D741">
            <v>5524276</v>
          </cell>
          <cell r="E741">
            <v>0</v>
          </cell>
          <cell r="F741">
            <v>15279672</v>
          </cell>
        </row>
        <row r="742">
          <cell r="A742">
            <v>511117</v>
          </cell>
          <cell r="B742" t="str">
            <v>SERVICIOS PUBLICOS</v>
          </cell>
          <cell r="C742">
            <v>296581780</v>
          </cell>
          <cell r="D742">
            <v>31871063</v>
          </cell>
          <cell r="E742">
            <v>5307730</v>
          </cell>
          <cell r="F742">
            <v>323145113</v>
          </cell>
        </row>
        <row r="743">
          <cell r="A743">
            <v>51111701</v>
          </cell>
          <cell r="B743" t="str">
            <v>SERVICIOS PUBLICOS</v>
          </cell>
          <cell r="C743">
            <v>296581780</v>
          </cell>
          <cell r="D743">
            <v>31871063</v>
          </cell>
          <cell r="E743">
            <v>5307730</v>
          </cell>
          <cell r="F743">
            <v>323145113</v>
          </cell>
        </row>
        <row r="744">
          <cell r="A744">
            <v>5111170101</v>
          </cell>
          <cell r="B744" t="str">
            <v>Teléfono, Fax y Otros</v>
          </cell>
          <cell r="C744">
            <v>139893004</v>
          </cell>
          <cell r="D744">
            <v>15313060</v>
          </cell>
          <cell r="E744">
            <v>5307730</v>
          </cell>
          <cell r="F744">
            <v>149898334</v>
          </cell>
        </row>
        <row r="745">
          <cell r="A745">
            <v>511117010101</v>
          </cell>
          <cell r="B745" t="str">
            <v>Telefono, Fax y Otros</v>
          </cell>
          <cell r="C745">
            <v>119935964.06999999</v>
          </cell>
          <cell r="D745">
            <v>13139358</v>
          </cell>
          <cell r="E745">
            <v>5307730</v>
          </cell>
          <cell r="F745">
            <v>127767592.06999999</v>
          </cell>
        </row>
        <row r="746">
          <cell r="A746">
            <v>511117010102</v>
          </cell>
          <cell r="B746" t="str">
            <v>Telefono, Fax Y Otros-IVA</v>
          </cell>
          <cell r="C746">
            <v>19957039.93</v>
          </cell>
          <cell r="D746">
            <v>2173702</v>
          </cell>
          <cell r="E746">
            <v>0</v>
          </cell>
          <cell r="F746">
            <v>22130741.93</v>
          </cell>
        </row>
        <row r="747">
          <cell r="A747">
            <v>5111170102</v>
          </cell>
          <cell r="B747" t="str">
            <v>Energía</v>
          </cell>
          <cell r="C747">
            <v>116720410</v>
          </cell>
          <cell r="D747">
            <v>13117630</v>
          </cell>
          <cell r="E747">
            <v>0</v>
          </cell>
          <cell r="F747">
            <v>129838040</v>
          </cell>
        </row>
        <row r="748">
          <cell r="A748">
            <v>5111170103</v>
          </cell>
          <cell r="B748" t="str">
            <v>Acueducto, Alcantarillado y Aseo</v>
          </cell>
          <cell r="C748">
            <v>6722696</v>
          </cell>
          <cell r="D748">
            <v>630930</v>
          </cell>
          <cell r="E748">
            <v>0</v>
          </cell>
          <cell r="F748">
            <v>7353626</v>
          </cell>
        </row>
        <row r="749">
          <cell r="A749">
            <v>5111170104</v>
          </cell>
          <cell r="B749" t="str">
            <v>Telefonia Movil Celular</v>
          </cell>
          <cell r="C749">
            <v>33245670</v>
          </cell>
          <cell r="D749">
            <v>2809443</v>
          </cell>
          <cell r="E749">
            <v>0</v>
          </cell>
          <cell r="F749">
            <v>36055113</v>
          </cell>
        </row>
        <row r="750">
          <cell r="A750">
            <v>511117010401</v>
          </cell>
          <cell r="B750" t="str">
            <v>Telefonia Celular Movil</v>
          </cell>
          <cell r="C750">
            <v>28544562.489999998</v>
          </cell>
          <cell r="D750">
            <v>2335076</v>
          </cell>
          <cell r="E750">
            <v>0</v>
          </cell>
          <cell r="F750">
            <v>30879638.489999998</v>
          </cell>
        </row>
        <row r="751">
          <cell r="A751">
            <v>511117010402</v>
          </cell>
          <cell r="B751" t="str">
            <v>Telefonia Movil Celular-IVA</v>
          </cell>
          <cell r="C751">
            <v>4701107.51</v>
          </cell>
          <cell r="D751">
            <v>474367</v>
          </cell>
          <cell r="E751">
            <v>0</v>
          </cell>
          <cell r="F751">
            <v>5175474.51</v>
          </cell>
        </row>
        <row r="752">
          <cell r="A752">
            <v>511118</v>
          </cell>
          <cell r="B752" t="str">
            <v>ARRENDAMIENTO OPERATIVO</v>
          </cell>
          <cell r="C752">
            <v>984102761</v>
          </cell>
          <cell r="D752">
            <v>108707517</v>
          </cell>
          <cell r="E752">
            <v>0</v>
          </cell>
          <cell r="F752">
            <v>1092810278</v>
          </cell>
        </row>
        <row r="753">
          <cell r="A753">
            <v>51111801</v>
          </cell>
          <cell r="B753" t="str">
            <v>ARRENDAMIENTO</v>
          </cell>
          <cell r="C753">
            <v>984102761</v>
          </cell>
          <cell r="D753">
            <v>108707517</v>
          </cell>
          <cell r="E753">
            <v>0</v>
          </cell>
          <cell r="F753">
            <v>1092810278</v>
          </cell>
        </row>
        <row r="754">
          <cell r="A754">
            <v>5111180101</v>
          </cell>
          <cell r="B754" t="str">
            <v>ARRENDAMIENTO BIENES MUEBLES</v>
          </cell>
          <cell r="C754">
            <v>927133632</v>
          </cell>
          <cell r="D754">
            <v>99992734</v>
          </cell>
          <cell r="E754">
            <v>0</v>
          </cell>
          <cell r="F754">
            <v>1027126366</v>
          </cell>
        </row>
        <row r="755">
          <cell r="A755">
            <v>511118010101</v>
          </cell>
          <cell r="B755" t="str">
            <v>Arrendamiento Bienes Muebles</v>
          </cell>
          <cell r="C755">
            <v>747707421</v>
          </cell>
          <cell r="D755">
            <v>81688180</v>
          </cell>
          <cell r="E755">
            <v>0</v>
          </cell>
          <cell r="F755">
            <v>829395601</v>
          </cell>
        </row>
        <row r="756">
          <cell r="A756">
            <v>511118010102</v>
          </cell>
          <cell r="B756" t="str">
            <v>Arriendo Bienes Muebles-IVA</v>
          </cell>
          <cell r="C756">
            <v>139896511</v>
          </cell>
          <cell r="D756">
            <v>14954554</v>
          </cell>
          <cell r="E756">
            <v>0</v>
          </cell>
          <cell r="F756">
            <v>154851065</v>
          </cell>
        </row>
        <row r="757">
          <cell r="A757">
            <v>511118010120</v>
          </cell>
          <cell r="B757" t="str">
            <v>Arrendamiento - Operativo</v>
          </cell>
          <cell r="C757">
            <v>39446563</v>
          </cell>
          <cell r="D757">
            <v>3350000</v>
          </cell>
          <cell r="E757">
            <v>0</v>
          </cell>
          <cell r="F757">
            <v>42796563</v>
          </cell>
        </row>
        <row r="758">
          <cell r="A758">
            <v>511118010130</v>
          </cell>
          <cell r="B758" t="str">
            <v>IVA - Arrendamiento Operativo</v>
          </cell>
          <cell r="C758">
            <v>83137</v>
          </cell>
          <cell r="D758">
            <v>0</v>
          </cell>
          <cell r="E758">
            <v>0</v>
          </cell>
          <cell r="F758">
            <v>83137</v>
          </cell>
        </row>
        <row r="759">
          <cell r="A759">
            <v>5111180102</v>
          </cell>
          <cell r="B759" t="str">
            <v>Arrendamiento Bienes Inmuebles</v>
          </cell>
          <cell r="C759">
            <v>56969129</v>
          </cell>
          <cell r="D759">
            <v>8714783</v>
          </cell>
          <cell r="E759">
            <v>0</v>
          </cell>
          <cell r="F759">
            <v>65683912</v>
          </cell>
        </row>
        <row r="760">
          <cell r="A760">
            <v>511118010201</v>
          </cell>
          <cell r="B760" t="str">
            <v>Arrendamiento Bienes Inmuebles</v>
          </cell>
          <cell r="C760">
            <v>56969129</v>
          </cell>
          <cell r="D760">
            <v>8714783</v>
          </cell>
          <cell r="E760">
            <v>0</v>
          </cell>
          <cell r="F760">
            <v>65683912</v>
          </cell>
        </row>
        <row r="761">
          <cell r="A761">
            <v>511119</v>
          </cell>
          <cell r="B761" t="str">
            <v>VIATICOS Y GASTOS DE VIAJE</v>
          </cell>
          <cell r="C761">
            <v>230760167</v>
          </cell>
          <cell r="D761">
            <v>36957801.079999998</v>
          </cell>
          <cell r="E761">
            <v>0</v>
          </cell>
          <cell r="F761">
            <v>267717968.08000001</v>
          </cell>
        </row>
        <row r="762">
          <cell r="A762">
            <v>51111901</v>
          </cell>
          <cell r="B762" t="str">
            <v>VIATICOS Y GASTOS DE VIAJE</v>
          </cell>
          <cell r="C762">
            <v>230760167</v>
          </cell>
          <cell r="D762">
            <v>36957801.079999998</v>
          </cell>
          <cell r="E762">
            <v>0</v>
          </cell>
          <cell r="F762">
            <v>267717968.08000001</v>
          </cell>
        </row>
        <row r="763">
          <cell r="A763">
            <v>5111190101</v>
          </cell>
          <cell r="B763" t="str">
            <v>Viaticos</v>
          </cell>
          <cell r="C763">
            <v>148181332</v>
          </cell>
          <cell r="D763">
            <v>29226364</v>
          </cell>
          <cell r="E763">
            <v>0</v>
          </cell>
          <cell r="F763">
            <v>177407696</v>
          </cell>
        </row>
        <row r="764">
          <cell r="A764">
            <v>5111190102</v>
          </cell>
          <cell r="B764" t="str">
            <v>Gastos de Viaje</v>
          </cell>
          <cell r="C764">
            <v>69396871</v>
          </cell>
          <cell r="D764">
            <v>4062194.08</v>
          </cell>
          <cell r="E764">
            <v>0</v>
          </cell>
          <cell r="F764">
            <v>73459065.079999998</v>
          </cell>
        </row>
        <row r="765">
          <cell r="A765">
            <v>511119010201</v>
          </cell>
          <cell r="B765" t="str">
            <v>Gastos de Viaje</v>
          </cell>
          <cell r="C765">
            <v>59922066</v>
          </cell>
          <cell r="D765">
            <v>3819405</v>
          </cell>
          <cell r="E765">
            <v>0</v>
          </cell>
          <cell r="F765">
            <v>63741471</v>
          </cell>
        </row>
        <row r="766">
          <cell r="A766">
            <v>511119010202</v>
          </cell>
          <cell r="B766" t="str">
            <v>Gastos de viaje-IVA</v>
          </cell>
          <cell r="C766">
            <v>6958805</v>
          </cell>
          <cell r="D766">
            <v>64789.08</v>
          </cell>
          <cell r="E766">
            <v>0</v>
          </cell>
          <cell r="F766">
            <v>7023594.0800000001</v>
          </cell>
        </row>
        <row r="767">
          <cell r="A767">
            <v>511119010220</v>
          </cell>
          <cell r="B767" t="str">
            <v>Gastos de Viaje - Operativos</v>
          </cell>
          <cell r="C767">
            <v>2516000</v>
          </cell>
          <cell r="D767">
            <v>178000</v>
          </cell>
          <cell r="E767">
            <v>0</v>
          </cell>
          <cell r="F767">
            <v>2694000</v>
          </cell>
        </row>
        <row r="768">
          <cell r="A768">
            <v>5111190120</v>
          </cell>
          <cell r="B768" t="str">
            <v>Viaticos - Operativos</v>
          </cell>
          <cell r="C768">
            <v>13181964</v>
          </cell>
          <cell r="D768">
            <v>3669243</v>
          </cell>
          <cell r="E768">
            <v>0</v>
          </cell>
          <cell r="F768">
            <v>16851207</v>
          </cell>
        </row>
        <row r="769">
          <cell r="A769">
            <v>511121</v>
          </cell>
          <cell r="B769" t="str">
            <v>IMPRESOS PUBLICACIONES SUSCRIPCIONES</v>
          </cell>
          <cell r="C769">
            <v>42293697</v>
          </cell>
          <cell r="D769">
            <v>2999450</v>
          </cell>
          <cell r="E769">
            <v>0</v>
          </cell>
          <cell r="F769">
            <v>45293147</v>
          </cell>
        </row>
        <row r="770">
          <cell r="A770">
            <v>51112101</v>
          </cell>
          <cell r="B770" t="str">
            <v>IMPRESOS PUBLICACIONES SUSCRIPCIONES</v>
          </cell>
          <cell r="C770">
            <v>42293697</v>
          </cell>
          <cell r="D770">
            <v>2999450</v>
          </cell>
          <cell r="E770">
            <v>0</v>
          </cell>
          <cell r="F770">
            <v>45293147</v>
          </cell>
        </row>
        <row r="771">
          <cell r="A771">
            <v>5111210101</v>
          </cell>
          <cell r="B771" t="str">
            <v>SUSCRIPCIONES</v>
          </cell>
          <cell r="C771">
            <v>1497433</v>
          </cell>
          <cell r="D771">
            <v>0</v>
          </cell>
          <cell r="E771">
            <v>0</v>
          </cell>
          <cell r="F771">
            <v>1497433</v>
          </cell>
        </row>
        <row r="772">
          <cell r="A772">
            <v>511121010101</v>
          </cell>
          <cell r="B772" t="str">
            <v>Suscripciones</v>
          </cell>
          <cell r="C772">
            <v>1497433</v>
          </cell>
          <cell r="D772">
            <v>0</v>
          </cell>
          <cell r="E772">
            <v>0</v>
          </cell>
          <cell r="F772">
            <v>1497433</v>
          </cell>
        </row>
        <row r="773">
          <cell r="A773">
            <v>5111210102</v>
          </cell>
          <cell r="B773" t="str">
            <v>Otros Gastos por Impresos y Publicaciones</v>
          </cell>
          <cell r="C773">
            <v>19580090</v>
          </cell>
          <cell r="D773">
            <v>2999450</v>
          </cell>
          <cell r="E773">
            <v>0</v>
          </cell>
          <cell r="F773">
            <v>22579540</v>
          </cell>
        </row>
        <row r="774">
          <cell r="A774">
            <v>511121010201</v>
          </cell>
          <cell r="B774" t="str">
            <v>Otros gastos por impresos y publicaciones</v>
          </cell>
          <cell r="C774">
            <v>19580090</v>
          </cell>
          <cell r="D774">
            <v>2999450</v>
          </cell>
          <cell r="E774">
            <v>0</v>
          </cell>
          <cell r="F774">
            <v>22579540</v>
          </cell>
        </row>
        <row r="775">
          <cell r="A775">
            <v>5111210103</v>
          </cell>
          <cell r="B775" t="str">
            <v>Afiliaciones</v>
          </cell>
          <cell r="C775">
            <v>21216174</v>
          </cell>
          <cell r="D775">
            <v>0</v>
          </cell>
          <cell r="E775">
            <v>0</v>
          </cell>
          <cell r="F775">
            <v>21216174</v>
          </cell>
        </row>
        <row r="776">
          <cell r="A776">
            <v>511121010301</v>
          </cell>
          <cell r="B776" t="str">
            <v>Asocars</v>
          </cell>
          <cell r="C776">
            <v>21216174</v>
          </cell>
          <cell r="D776">
            <v>0</v>
          </cell>
          <cell r="E776">
            <v>0</v>
          </cell>
          <cell r="F776">
            <v>21216174</v>
          </cell>
        </row>
        <row r="777">
          <cell r="A777">
            <v>511123</v>
          </cell>
          <cell r="B777" t="str">
            <v>COMUNICACIONES Y TRANSPORTE</v>
          </cell>
          <cell r="C777">
            <v>22617702</v>
          </cell>
          <cell r="D777">
            <v>3420400</v>
          </cell>
          <cell r="E777">
            <v>0</v>
          </cell>
          <cell r="F777">
            <v>26038102</v>
          </cell>
        </row>
        <row r="778">
          <cell r="A778">
            <v>51112301</v>
          </cell>
          <cell r="B778" t="str">
            <v>COMUNICACIONES Y TRANSPORTE</v>
          </cell>
          <cell r="C778">
            <v>22617702</v>
          </cell>
          <cell r="D778">
            <v>3420400</v>
          </cell>
          <cell r="E778">
            <v>0</v>
          </cell>
          <cell r="F778">
            <v>26038102</v>
          </cell>
        </row>
        <row r="779">
          <cell r="A779">
            <v>5111230101</v>
          </cell>
          <cell r="B779" t="str">
            <v>Correo</v>
          </cell>
          <cell r="C779">
            <v>7384301</v>
          </cell>
          <cell r="D779">
            <v>1185400</v>
          </cell>
          <cell r="E779">
            <v>0</v>
          </cell>
          <cell r="F779">
            <v>8569701</v>
          </cell>
        </row>
        <row r="780">
          <cell r="A780">
            <v>5111230102</v>
          </cell>
          <cell r="B780" t="str">
            <v>Transporte</v>
          </cell>
          <cell r="C780">
            <v>8324001</v>
          </cell>
          <cell r="D780">
            <v>2235000</v>
          </cell>
          <cell r="E780">
            <v>0</v>
          </cell>
          <cell r="F780">
            <v>10559001</v>
          </cell>
        </row>
        <row r="781">
          <cell r="A781">
            <v>5111230120</v>
          </cell>
          <cell r="B781" t="str">
            <v>Transporte-Operativo</v>
          </cell>
          <cell r="C781">
            <v>6909400</v>
          </cell>
          <cell r="D781">
            <v>0</v>
          </cell>
          <cell r="E781">
            <v>0</v>
          </cell>
          <cell r="F781">
            <v>6909400</v>
          </cell>
        </row>
        <row r="782">
          <cell r="A782">
            <v>511125</v>
          </cell>
          <cell r="B782" t="str">
            <v>SEGUROS GENERALES</v>
          </cell>
          <cell r="C782">
            <v>6180014</v>
          </cell>
          <cell r="D782">
            <v>81751854</v>
          </cell>
          <cell r="E782">
            <v>0</v>
          </cell>
          <cell r="F782">
            <v>87931868</v>
          </cell>
        </row>
        <row r="783">
          <cell r="A783">
            <v>51112501</v>
          </cell>
          <cell r="B783" t="str">
            <v>SEGUROS GENERALES</v>
          </cell>
          <cell r="C783">
            <v>6180014</v>
          </cell>
          <cell r="D783">
            <v>81751854</v>
          </cell>
          <cell r="E783">
            <v>0</v>
          </cell>
          <cell r="F783">
            <v>87931868</v>
          </cell>
        </row>
        <row r="784">
          <cell r="A784">
            <v>5111250101</v>
          </cell>
          <cell r="B784" t="str">
            <v>SEGUROS</v>
          </cell>
          <cell r="C784">
            <v>6180014</v>
          </cell>
          <cell r="D784">
            <v>81751854</v>
          </cell>
          <cell r="E784">
            <v>0</v>
          </cell>
          <cell r="F784">
            <v>87931868</v>
          </cell>
        </row>
        <row r="785">
          <cell r="A785">
            <v>511125010101</v>
          </cell>
          <cell r="B785" t="str">
            <v>Seguros</v>
          </cell>
          <cell r="C785">
            <v>5715055</v>
          </cell>
          <cell r="D785">
            <v>68918574</v>
          </cell>
          <cell r="E785">
            <v>0</v>
          </cell>
          <cell r="F785">
            <v>74633629</v>
          </cell>
        </row>
        <row r="786">
          <cell r="A786">
            <v>511125010102</v>
          </cell>
          <cell r="B786" t="str">
            <v>Seguros-IVA</v>
          </cell>
          <cell r="C786">
            <v>464959</v>
          </cell>
          <cell r="D786">
            <v>12833280</v>
          </cell>
          <cell r="E786">
            <v>0</v>
          </cell>
          <cell r="F786">
            <v>13298239</v>
          </cell>
        </row>
        <row r="787">
          <cell r="A787">
            <v>511146</v>
          </cell>
          <cell r="B787" t="str">
            <v>COMBUSTIBLES Y LUBRICANTES</v>
          </cell>
          <cell r="C787">
            <v>93089919</v>
          </cell>
          <cell r="D787">
            <v>17148278</v>
          </cell>
          <cell r="E787">
            <v>0</v>
          </cell>
          <cell r="F787">
            <v>110238197</v>
          </cell>
        </row>
        <row r="788">
          <cell r="A788">
            <v>51114601</v>
          </cell>
          <cell r="B788" t="str">
            <v>COMBUSTIBLES Y LUBRICANTES</v>
          </cell>
          <cell r="C788">
            <v>93089919</v>
          </cell>
          <cell r="D788">
            <v>17148278</v>
          </cell>
          <cell r="E788">
            <v>0</v>
          </cell>
          <cell r="F788">
            <v>110238197</v>
          </cell>
        </row>
        <row r="789">
          <cell r="A789">
            <v>5111460101</v>
          </cell>
          <cell r="B789" t="str">
            <v>Combustibles y lubricantes</v>
          </cell>
          <cell r="C789">
            <v>88747444</v>
          </cell>
          <cell r="D789">
            <v>17148278</v>
          </cell>
          <cell r="E789">
            <v>0</v>
          </cell>
          <cell r="F789">
            <v>105895722</v>
          </cell>
        </row>
        <row r="790">
          <cell r="A790">
            <v>5111460120</v>
          </cell>
          <cell r="B790" t="str">
            <v>Combustibles y lubricantes-Operativos</v>
          </cell>
          <cell r="C790">
            <v>4342475</v>
          </cell>
          <cell r="D790">
            <v>0</v>
          </cell>
          <cell r="E790">
            <v>0</v>
          </cell>
          <cell r="F790">
            <v>4342475</v>
          </cell>
        </row>
        <row r="791">
          <cell r="A791">
            <v>511149</v>
          </cell>
          <cell r="B791" t="str">
            <v>SERVICIO DE ASEO CAFETERIA Y RESTAURANTE</v>
          </cell>
          <cell r="C791">
            <v>14142084</v>
          </cell>
          <cell r="D791">
            <v>0</v>
          </cell>
          <cell r="E791">
            <v>0</v>
          </cell>
          <cell r="F791">
            <v>14142084</v>
          </cell>
        </row>
        <row r="792">
          <cell r="A792">
            <v>51114901</v>
          </cell>
          <cell r="B792" t="str">
            <v>SERVICIO DE ASEO CAFETERIA Y RESTAURANTE</v>
          </cell>
          <cell r="C792">
            <v>14142084</v>
          </cell>
          <cell r="D792">
            <v>0</v>
          </cell>
          <cell r="E792">
            <v>0</v>
          </cell>
          <cell r="F792">
            <v>14142084</v>
          </cell>
        </row>
        <row r="793">
          <cell r="A793">
            <v>5111490101</v>
          </cell>
          <cell r="B793" t="str">
            <v>Servicio de Aseo, Cafeteria y Restaurante</v>
          </cell>
          <cell r="C793">
            <v>14142084</v>
          </cell>
          <cell r="D793">
            <v>0</v>
          </cell>
          <cell r="E793">
            <v>0</v>
          </cell>
          <cell r="F793">
            <v>14142084</v>
          </cell>
        </row>
        <row r="794">
          <cell r="A794">
            <v>511149010101</v>
          </cell>
          <cell r="B794" t="str">
            <v>Servicio de Aseo, Cafeteria y Restaurante</v>
          </cell>
          <cell r="C794">
            <v>2940500</v>
          </cell>
          <cell r="D794">
            <v>0</v>
          </cell>
          <cell r="E794">
            <v>0</v>
          </cell>
          <cell r="F794">
            <v>2940500</v>
          </cell>
        </row>
        <row r="795">
          <cell r="A795">
            <v>511149010120</v>
          </cell>
          <cell r="B795" t="str">
            <v>Servicio de Aseo, Cafeteria y Restaurante-Operativos</v>
          </cell>
          <cell r="C795">
            <v>11118903</v>
          </cell>
          <cell r="D795">
            <v>0</v>
          </cell>
          <cell r="E795">
            <v>0</v>
          </cell>
          <cell r="F795">
            <v>11118903</v>
          </cell>
        </row>
        <row r="796">
          <cell r="A796">
            <v>511149010130</v>
          </cell>
          <cell r="B796" t="str">
            <v>IVA Servicio de Aseo, Cafeteria y Restaurante-Operativos</v>
          </cell>
          <cell r="C796">
            <v>82681</v>
          </cell>
          <cell r="D796">
            <v>0</v>
          </cell>
          <cell r="E796">
            <v>0</v>
          </cell>
          <cell r="F796">
            <v>82681</v>
          </cell>
        </row>
        <row r="797">
          <cell r="A797">
            <v>511155</v>
          </cell>
          <cell r="B797" t="str">
            <v>ELEMENTOS DE ASEO,LAVANDERIA Y CAFETERIA</v>
          </cell>
          <cell r="C797">
            <v>22748526.32</v>
          </cell>
          <cell r="D797">
            <v>295800</v>
          </cell>
          <cell r="E797">
            <v>0</v>
          </cell>
          <cell r="F797">
            <v>23044326.32</v>
          </cell>
        </row>
        <row r="798">
          <cell r="A798">
            <v>51115501</v>
          </cell>
          <cell r="B798" t="str">
            <v>ELEMENTOS DE ASEO,LAVANDERIA Y CAFETERIA</v>
          </cell>
          <cell r="C798">
            <v>22748526.32</v>
          </cell>
          <cell r="D798">
            <v>295800</v>
          </cell>
          <cell r="E798">
            <v>0</v>
          </cell>
          <cell r="F798">
            <v>23044326.32</v>
          </cell>
        </row>
        <row r="799">
          <cell r="A799">
            <v>5111550101</v>
          </cell>
          <cell r="B799" t="str">
            <v>Elementod de Aseo y Lavanderia</v>
          </cell>
          <cell r="C799">
            <v>15049507.68</v>
          </cell>
          <cell r="D799">
            <v>295800</v>
          </cell>
          <cell r="E799">
            <v>0</v>
          </cell>
          <cell r="F799">
            <v>15345307.68</v>
          </cell>
        </row>
        <row r="800">
          <cell r="A800">
            <v>511155010101</v>
          </cell>
          <cell r="B800" t="str">
            <v>Elementod de Aseo y Lavanderia</v>
          </cell>
          <cell r="C800">
            <v>13297656</v>
          </cell>
          <cell r="D800">
            <v>295800</v>
          </cell>
          <cell r="E800">
            <v>0</v>
          </cell>
          <cell r="F800">
            <v>13593456</v>
          </cell>
        </row>
        <row r="801">
          <cell r="A801">
            <v>511155010102</v>
          </cell>
          <cell r="B801" t="str">
            <v>IVA - Elementod de Aseo y Lavanderia</v>
          </cell>
          <cell r="C801">
            <v>1751851.68</v>
          </cell>
          <cell r="D801">
            <v>0</v>
          </cell>
          <cell r="E801">
            <v>0</v>
          </cell>
          <cell r="F801">
            <v>1751851.68</v>
          </cell>
        </row>
        <row r="802">
          <cell r="A802">
            <v>5111550102</v>
          </cell>
          <cell r="B802" t="str">
            <v>Elementos de Cafeteria y Restaurante</v>
          </cell>
          <cell r="C802">
            <v>7699018.6399999997</v>
          </cell>
          <cell r="D802">
            <v>0</v>
          </cell>
          <cell r="E802">
            <v>0</v>
          </cell>
          <cell r="F802">
            <v>7699018.6399999997</v>
          </cell>
        </row>
        <row r="803">
          <cell r="A803">
            <v>511155010201</v>
          </cell>
          <cell r="B803" t="str">
            <v>Elementos de Cafeteria y Restaurante</v>
          </cell>
          <cell r="C803">
            <v>6903051</v>
          </cell>
          <cell r="D803">
            <v>0</v>
          </cell>
          <cell r="E803">
            <v>0</v>
          </cell>
          <cell r="F803">
            <v>6903051</v>
          </cell>
        </row>
        <row r="804">
          <cell r="A804">
            <v>511155010202</v>
          </cell>
          <cell r="B804" t="str">
            <v>IVA - Elementos de Cafeteria y Restaurante</v>
          </cell>
          <cell r="C804">
            <v>795967.64</v>
          </cell>
          <cell r="D804">
            <v>0</v>
          </cell>
          <cell r="E804">
            <v>0</v>
          </cell>
          <cell r="F804">
            <v>795967.64</v>
          </cell>
        </row>
        <row r="805">
          <cell r="A805">
            <v>511165</v>
          </cell>
          <cell r="B805" t="str">
            <v>INTANGIBLES</v>
          </cell>
          <cell r="C805">
            <v>26828702</v>
          </cell>
          <cell r="D805">
            <v>0</v>
          </cell>
          <cell r="E805">
            <v>0</v>
          </cell>
          <cell r="F805">
            <v>26828702</v>
          </cell>
        </row>
        <row r="806">
          <cell r="A806">
            <v>51116501</v>
          </cell>
          <cell r="B806" t="str">
            <v>INTANGIBLES</v>
          </cell>
          <cell r="C806">
            <v>26828702</v>
          </cell>
          <cell r="D806">
            <v>0</v>
          </cell>
          <cell r="E806">
            <v>0</v>
          </cell>
          <cell r="F806">
            <v>26828702</v>
          </cell>
        </row>
        <row r="807">
          <cell r="A807">
            <v>5111650101</v>
          </cell>
          <cell r="B807" t="str">
            <v>Intangibles</v>
          </cell>
          <cell r="C807">
            <v>26828702</v>
          </cell>
          <cell r="D807">
            <v>0</v>
          </cell>
          <cell r="E807">
            <v>0</v>
          </cell>
          <cell r="F807">
            <v>26828702</v>
          </cell>
        </row>
        <row r="808">
          <cell r="A808">
            <v>511165010101</v>
          </cell>
          <cell r="B808" t="str">
            <v>Intangibles</v>
          </cell>
          <cell r="C808">
            <v>26828702</v>
          </cell>
          <cell r="D808">
            <v>0</v>
          </cell>
          <cell r="E808">
            <v>0</v>
          </cell>
          <cell r="F808">
            <v>26828702</v>
          </cell>
        </row>
        <row r="809">
          <cell r="A809">
            <v>511179</v>
          </cell>
          <cell r="B809" t="str">
            <v>HONORARIOS</v>
          </cell>
          <cell r="C809">
            <v>3546657758</v>
          </cell>
          <cell r="D809">
            <v>433881163</v>
          </cell>
          <cell r="E809">
            <v>0</v>
          </cell>
          <cell r="F809">
            <v>3980538921</v>
          </cell>
        </row>
        <row r="810">
          <cell r="A810">
            <v>51117901</v>
          </cell>
          <cell r="B810" t="str">
            <v>HONORARIOS-OPERATIVOS</v>
          </cell>
          <cell r="C810">
            <v>2247298400</v>
          </cell>
          <cell r="D810">
            <v>249778700</v>
          </cell>
          <cell r="E810">
            <v>0</v>
          </cell>
          <cell r="F810">
            <v>2497077100</v>
          </cell>
        </row>
        <row r="811">
          <cell r="A811">
            <v>5111790120</v>
          </cell>
          <cell r="B811" t="str">
            <v>Honorarios-OPERATIVOS</v>
          </cell>
          <cell r="C811">
            <v>2218103859.6199999</v>
          </cell>
          <cell r="D811">
            <v>242264918</v>
          </cell>
          <cell r="E811">
            <v>0</v>
          </cell>
          <cell r="F811">
            <v>2460368777.6199999</v>
          </cell>
        </row>
        <row r="812">
          <cell r="A812">
            <v>5111790130</v>
          </cell>
          <cell r="B812" t="str">
            <v>IVA-Honorarios Operativos</v>
          </cell>
          <cell r="C812">
            <v>29194540.379999999</v>
          </cell>
          <cell r="D812">
            <v>7513782</v>
          </cell>
          <cell r="E812">
            <v>0</v>
          </cell>
          <cell r="F812">
            <v>36708322.380000003</v>
          </cell>
        </row>
        <row r="813">
          <cell r="A813">
            <v>51117902</v>
          </cell>
          <cell r="B813" t="str">
            <v>HONORARIOS</v>
          </cell>
          <cell r="C813">
            <v>1299359358</v>
          </cell>
          <cell r="D813">
            <v>184102463</v>
          </cell>
          <cell r="E813">
            <v>0</v>
          </cell>
          <cell r="F813">
            <v>1483461821</v>
          </cell>
        </row>
        <row r="814">
          <cell r="A814">
            <v>5111790201</v>
          </cell>
          <cell r="B814" t="str">
            <v>Honorarios</v>
          </cell>
          <cell r="C814">
            <v>1235009431</v>
          </cell>
          <cell r="D814">
            <v>171037143.22999999</v>
          </cell>
          <cell r="E814">
            <v>0</v>
          </cell>
          <cell r="F814">
            <v>1406046574.23</v>
          </cell>
        </row>
        <row r="815">
          <cell r="A815">
            <v>5111790202</v>
          </cell>
          <cell r="B815" t="str">
            <v>IVA-Honorarios</v>
          </cell>
          <cell r="C815">
            <v>64349927</v>
          </cell>
          <cell r="D815">
            <v>13065319.77</v>
          </cell>
          <cell r="E815">
            <v>0</v>
          </cell>
          <cell r="F815">
            <v>77415246.769999996</v>
          </cell>
        </row>
        <row r="816">
          <cell r="A816">
            <v>511180</v>
          </cell>
          <cell r="B816" t="str">
            <v>SERVICIOS</v>
          </cell>
          <cell r="C816">
            <v>494216001</v>
          </cell>
          <cell r="D816">
            <v>61415445</v>
          </cell>
          <cell r="E816">
            <v>0</v>
          </cell>
          <cell r="F816">
            <v>555631446</v>
          </cell>
        </row>
        <row r="817">
          <cell r="A817">
            <v>51118001</v>
          </cell>
          <cell r="B817" t="str">
            <v>SERVICIOS</v>
          </cell>
          <cell r="C817">
            <v>494216001</v>
          </cell>
          <cell r="D817">
            <v>61415445</v>
          </cell>
          <cell r="E817">
            <v>0</v>
          </cell>
          <cell r="F817">
            <v>555631446</v>
          </cell>
        </row>
        <row r="818">
          <cell r="A818">
            <v>5111800120</v>
          </cell>
          <cell r="B818" t="str">
            <v>Servicios-OPERATIVOS</v>
          </cell>
          <cell r="C818">
            <v>489705932</v>
          </cell>
          <cell r="D818">
            <v>61127196</v>
          </cell>
          <cell r="E818">
            <v>0</v>
          </cell>
          <cell r="F818">
            <v>550833128</v>
          </cell>
        </row>
        <row r="819">
          <cell r="A819">
            <v>5111800130</v>
          </cell>
          <cell r="B819" t="str">
            <v>IVA-servicios OPERATIVOS</v>
          </cell>
          <cell r="C819">
            <v>4510069</v>
          </cell>
          <cell r="D819">
            <v>288249</v>
          </cell>
          <cell r="E819">
            <v>0</v>
          </cell>
          <cell r="F819">
            <v>4798318</v>
          </cell>
        </row>
        <row r="820">
          <cell r="A820">
            <v>5120</v>
          </cell>
          <cell r="B820" t="str">
            <v>IMPUESTOS, CONTRIBUCIONES Y TASAS</v>
          </cell>
          <cell r="C820">
            <v>372258866.83999997</v>
          </cell>
          <cell r="D820">
            <v>51310706.159999996</v>
          </cell>
          <cell r="E820">
            <v>0</v>
          </cell>
          <cell r="F820">
            <v>423569573</v>
          </cell>
        </row>
        <row r="821">
          <cell r="A821">
            <v>512001</v>
          </cell>
          <cell r="B821" t="str">
            <v>IMPUESTO PREDIAL UNIFICADO</v>
          </cell>
          <cell r="C821">
            <v>25519190</v>
          </cell>
          <cell r="D821">
            <v>0</v>
          </cell>
          <cell r="E821">
            <v>0</v>
          </cell>
          <cell r="F821">
            <v>25519190</v>
          </cell>
        </row>
        <row r="822">
          <cell r="A822">
            <v>51200101</v>
          </cell>
          <cell r="B822" t="str">
            <v>PREDIAL UNIFICADO</v>
          </cell>
          <cell r="C822">
            <v>25519190</v>
          </cell>
          <cell r="D822">
            <v>0</v>
          </cell>
          <cell r="E822">
            <v>0</v>
          </cell>
          <cell r="F822">
            <v>25519190</v>
          </cell>
        </row>
        <row r="823">
          <cell r="A823">
            <v>5120010101</v>
          </cell>
          <cell r="B823" t="str">
            <v>Predial Unificado</v>
          </cell>
          <cell r="C823">
            <v>25519190</v>
          </cell>
          <cell r="D823">
            <v>0</v>
          </cell>
          <cell r="E823">
            <v>0</v>
          </cell>
          <cell r="F823">
            <v>25519190</v>
          </cell>
        </row>
        <row r="824">
          <cell r="A824">
            <v>512017</v>
          </cell>
          <cell r="B824" t="str">
            <v>INTERESES DE MORA</v>
          </cell>
          <cell r="C824">
            <v>449000</v>
          </cell>
          <cell r="D824">
            <v>0</v>
          </cell>
          <cell r="E824">
            <v>0</v>
          </cell>
          <cell r="F824">
            <v>449000</v>
          </cell>
        </row>
        <row r="825">
          <cell r="A825">
            <v>51201701</v>
          </cell>
          <cell r="B825" t="str">
            <v>INTERESES DE MORA</v>
          </cell>
          <cell r="C825">
            <v>449000</v>
          </cell>
          <cell r="D825">
            <v>0</v>
          </cell>
          <cell r="E825">
            <v>0</v>
          </cell>
          <cell r="F825">
            <v>449000</v>
          </cell>
        </row>
        <row r="826">
          <cell r="A826">
            <v>5120170101</v>
          </cell>
          <cell r="B826" t="str">
            <v>Intereses de Mora</v>
          </cell>
          <cell r="C826">
            <v>449000</v>
          </cell>
          <cell r="D826">
            <v>0</v>
          </cell>
          <cell r="E826">
            <v>0</v>
          </cell>
          <cell r="F826">
            <v>449000</v>
          </cell>
        </row>
        <row r="827">
          <cell r="A827">
            <v>512024</v>
          </cell>
          <cell r="B827" t="str">
            <v>GRAVAMEN A LOS MOVIMIENTOS FINANCIEROS</v>
          </cell>
          <cell r="C827">
            <v>27108782.84</v>
          </cell>
          <cell r="D827">
            <v>11901756.16</v>
          </cell>
          <cell r="E827">
            <v>0</v>
          </cell>
          <cell r="F827">
            <v>39010539</v>
          </cell>
        </row>
        <row r="828">
          <cell r="A828">
            <v>51202401</v>
          </cell>
          <cell r="B828" t="str">
            <v>GRAVAMEN A LOS MOVIMIENTOS FINANCIEROS</v>
          </cell>
          <cell r="C828">
            <v>27108782.84</v>
          </cell>
          <cell r="D828">
            <v>11901756.16</v>
          </cell>
          <cell r="E828">
            <v>0</v>
          </cell>
          <cell r="F828">
            <v>39010539</v>
          </cell>
        </row>
        <row r="829">
          <cell r="A829">
            <v>5120240101</v>
          </cell>
          <cell r="B829" t="str">
            <v>Gravamen a los movimientos financieros</v>
          </cell>
          <cell r="C829">
            <v>21990764.719999999</v>
          </cell>
          <cell r="D829">
            <v>2820442.2</v>
          </cell>
          <cell r="E829">
            <v>0</v>
          </cell>
          <cell r="F829">
            <v>24811206.920000002</v>
          </cell>
        </row>
        <row r="830">
          <cell r="A830">
            <v>5120240102</v>
          </cell>
          <cell r="B830" t="str">
            <v>Gravamen mov.Financier.-Encargo Fiduciario</v>
          </cell>
          <cell r="C830">
            <v>5118018.12</v>
          </cell>
          <cell r="D830">
            <v>9081313.9600000009</v>
          </cell>
          <cell r="E830">
            <v>0</v>
          </cell>
          <cell r="F830">
            <v>14199332.08</v>
          </cell>
        </row>
        <row r="831">
          <cell r="A831">
            <v>512026</v>
          </cell>
          <cell r="B831" t="str">
            <v>CONTRIBUCIONES</v>
          </cell>
          <cell r="C831">
            <v>319181894</v>
          </cell>
          <cell r="D831">
            <v>39408950</v>
          </cell>
          <cell r="E831">
            <v>0</v>
          </cell>
          <cell r="F831">
            <v>358590844</v>
          </cell>
        </row>
        <row r="832">
          <cell r="A832">
            <v>51202601</v>
          </cell>
          <cell r="B832" t="str">
            <v>Contribuciones</v>
          </cell>
          <cell r="C832">
            <v>319181894</v>
          </cell>
          <cell r="D832">
            <v>39408950</v>
          </cell>
          <cell r="E832">
            <v>0</v>
          </cell>
          <cell r="F832">
            <v>358590844</v>
          </cell>
        </row>
        <row r="833">
          <cell r="A833">
            <v>5120260101</v>
          </cell>
          <cell r="B833" t="str">
            <v>Fondo de Compensacion Ambiental</v>
          </cell>
          <cell r="C833">
            <v>193181894</v>
          </cell>
          <cell r="D833">
            <v>39408950</v>
          </cell>
          <cell r="E833">
            <v>0</v>
          </cell>
          <cell r="F833">
            <v>232590844</v>
          </cell>
        </row>
        <row r="834">
          <cell r="A834">
            <v>5120260103</v>
          </cell>
          <cell r="B834" t="str">
            <v>Comision Nacional del Servicio Civil</v>
          </cell>
          <cell r="C834">
            <v>126000000</v>
          </cell>
          <cell r="D834">
            <v>0</v>
          </cell>
          <cell r="E834">
            <v>0</v>
          </cell>
          <cell r="F834">
            <v>126000000</v>
          </cell>
        </row>
        <row r="835">
          <cell r="A835">
            <v>53</v>
          </cell>
          <cell r="B835" t="str">
            <v>DETERIORO, DEPRECIACIONES, AMORTIZACIONES Y PROVISIONES</v>
          </cell>
          <cell r="C835">
            <v>410734360.83999997</v>
          </cell>
          <cell r="D835">
            <v>43337028</v>
          </cell>
          <cell r="E835">
            <v>0</v>
          </cell>
          <cell r="F835">
            <v>454071388.83999997</v>
          </cell>
        </row>
        <row r="836">
          <cell r="A836">
            <v>5360</v>
          </cell>
          <cell r="B836" t="str">
            <v>DEPRECIACION DE PROPIEDADES, PLANTA Y EQUIPO</v>
          </cell>
          <cell r="C836">
            <v>392374809.83999997</v>
          </cell>
          <cell r="D836">
            <v>43337028</v>
          </cell>
          <cell r="E836">
            <v>0</v>
          </cell>
          <cell r="F836">
            <v>435711837.83999997</v>
          </cell>
        </row>
        <row r="837">
          <cell r="A837">
            <v>536001</v>
          </cell>
          <cell r="B837" t="str">
            <v>EDIFICACIONES</v>
          </cell>
          <cell r="C837">
            <v>25645013</v>
          </cell>
          <cell r="D837">
            <v>2849446</v>
          </cell>
          <cell r="E837">
            <v>0</v>
          </cell>
          <cell r="F837">
            <v>28494459</v>
          </cell>
        </row>
        <row r="838">
          <cell r="A838">
            <v>53600101</v>
          </cell>
          <cell r="B838" t="str">
            <v>EDIFICACIONES</v>
          </cell>
          <cell r="C838">
            <v>25645013</v>
          </cell>
          <cell r="D838">
            <v>2849446</v>
          </cell>
          <cell r="E838">
            <v>0</v>
          </cell>
          <cell r="F838">
            <v>28494459</v>
          </cell>
        </row>
        <row r="839">
          <cell r="A839">
            <v>5360010101</v>
          </cell>
          <cell r="B839" t="str">
            <v>Depreciacion edificio sede</v>
          </cell>
          <cell r="C839">
            <v>25645013</v>
          </cell>
          <cell r="D839">
            <v>2849446</v>
          </cell>
          <cell r="E839">
            <v>0</v>
          </cell>
          <cell r="F839">
            <v>28494459</v>
          </cell>
        </row>
        <row r="840">
          <cell r="A840">
            <v>536004</v>
          </cell>
          <cell r="B840" t="str">
            <v>MAQUINARIA Y EQUPO</v>
          </cell>
          <cell r="C840">
            <v>917632.8</v>
          </cell>
          <cell r="D840">
            <v>22283</v>
          </cell>
          <cell r="E840">
            <v>0</v>
          </cell>
          <cell r="F840">
            <v>939915.8</v>
          </cell>
        </row>
        <row r="841">
          <cell r="A841">
            <v>53600401</v>
          </cell>
          <cell r="B841" t="str">
            <v>MAQUINARIA Y EQUPO</v>
          </cell>
          <cell r="C841">
            <v>917632.8</v>
          </cell>
          <cell r="D841">
            <v>22283</v>
          </cell>
          <cell r="E841">
            <v>0</v>
          </cell>
          <cell r="F841">
            <v>939915.8</v>
          </cell>
        </row>
        <row r="842">
          <cell r="A842">
            <v>5360040101</v>
          </cell>
          <cell r="B842" t="str">
            <v>Depreciacion MAQUINARIA Y EQUIPO</v>
          </cell>
          <cell r="C842">
            <v>917632.8</v>
          </cell>
          <cell r="D842">
            <v>22283</v>
          </cell>
          <cell r="E842">
            <v>0</v>
          </cell>
          <cell r="F842">
            <v>939915.8</v>
          </cell>
        </row>
        <row r="843">
          <cell r="A843">
            <v>536005</v>
          </cell>
          <cell r="B843" t="str">
            <v>EQUIPO MEDICO Y CIENTIFICO</v>
          </cell>
          <cell r="C843">
            <v>174792412.03999999</v>
          </cell>
          <cell r="D843">
            <v>19266978</v>
          </cell>
          <cell r="E843">
            <v>0</v>
          </cell>
          <cell r="F843">
            <v>194059390.03999999</v>
          </cell>
        </row>
        <row r="844">
          <cell r="A844">
            <v>53600501</v>
          </cell>
          <cell r="B844" t="str">
            <v>EQUIPO MEDICO Y CIENTIFICO</v>
          </cell>
          <cell r="C844">
            <v>174792412.03999999</v>
          </cell>
          <cell r="D844">
            <v>19266978</v>
          </cell>
          <cell r="E844">
            <v>0</v>
          </cell>
          <cell r="F844">
            <v>194059390.03999999</v>
          </cell>
        </row>
        <row r="845">
          <cell r="A845">
            <v>5360050101</v>
          </cell>
          <cell r="B845" t="str">
            <v>Depreciacion Equipo Medico y Cientifico</v>
          </cell>
          <cell r="C845">
            <v>174792412.03999999</v>
          </cell>
          <cell r="D845">
            <v>19266978</v>
          </cell>
          <cell r="E845">
            <v>0</v>
          </cell>
          <cell r="F845">
            <v>194059390.03999999</v>
          </cell>
        </row>
        <row r="846">
          <cell r="A846">
            <v>536006</v>
          </cell>
          <cell r="B846" t="str">
            <v>MUEBLES, ENSERES Y EQUIPOS DE OFICINA</v>
          </cell>
          <cell r="C846">
            <v>37751943</v>
          </cell>
          <cell r="D846">
            <v>4194657</v>
          </cell>
          <cell r="E846">
            <v>0</v>
          </cell>
          <cell r="F846">
            <v>41946600</v>
          </cell>
        </row>
        <row r="847">
          <cell r="A847">
            <v>53600601</v>
          </cell>
          <cell r="B847" t="str">
            <v>MUEBLES, ENSERES Y EQUIPOS DE OFICINA</v>
          </cell>
          <cell r="C847">
            <v>37751943</v>
          </cell>
          <cell r="D847">
            <v>4194657</v>
          </cell>
          <cell r="E847">
            <v>0</v>
          </cell>
          <cell r="F847">
            <v>41946600</v>
          </cell>
        </row>
        <row r="848">
          <cell r="A848">
            <v>5360060101</v>
          </cell>
          <cell r="B848" t="str">
            <v>Depreciacion Muebles, Enseres y Equipos de Oficina</v>
          </cell>
          <cell r="C848">
            <v>37751943</v>
          </cell>
          <cell r="D848">
            <v>4194657</v>
          </cell>
          <cell r="E848">
            <v>0</v>
          </cell>
          <cell r="F848">
            <v>41946600</v>
          </cell>
        </row>
        <row r="849">
          <cell r="A849">
            <v>536007</v>
          </cell>
          <cell r="B849" t="str">
            <v>EQUIPOS DE COMUNICACION Y COMPUTACION</v>
          </cell>
          <cell r="C849">
            <v>125874519</v>
          </cell>
          <cell r="D849">
            <v>13965965</v>
          </cell>
          <cell r="E849">
            <v>0</v>
          </cell>
          <cell r="F849">
            <v>139840484</v>
          </cell>
        </row>
        <row r="850">
          <cell r="A850">
            <v>53600701</v>
          </cell>
          <cell r="B850" t="str">
            <v>EQUIPOS DE COMUNICACION</v>
          </cell>
          <cell r="C850">
            <v>125874519</v>
          </cell>
          <cell r="D850">
            <v>13965965</v>
          </cell>
          <cell r="E850">
            <v>0</v>
          </cell>
          <cell r="F850">
            <v>139840484</v>
          </cell>
        </row>
        <row r="851">
          <cell r="A851">
            <v>5360070101</v>
          </cell>
          <cell r="B851" t="str">
            <v>Depreciacion Equipos de Comunicacion</v>
          </cell>
          <cell r="C851">
            <v>10194545</v>
          </cell>
          <cell r="D851">
            <v>1112653</v>
          </cell>
          <cell r="E851">
            <v>0</v>
          </cell>
          <cell r="F851">
            <v>11307198</v>
          </cell>
        </row>
        <row r="852">
          <cell r="A852">
            <v>5360070102</v>
          </cell>
          <cell r="B852" t="str">
            <v>Depreciación Equipos de Computacion</v>
          </cell>
          <cell r="C852">
            <v>115679974</v>
          </cell>
          <cell r="D852">
            <v>12853312</v>
          </cell>
          <cell r="E852">
            <v>0</v>
          </cell>
          <cell r="F852">
            <v>128533286</v>
          </cell>
        </row>
        <row r="853">
          <cell r="A853">
            <v>536008</v>
          </cell>
          <cell r="B853" t="str">
            <v>EQUIPOS DE TRANSPORTE, TRACCION Y ELEVACION</v>
          </cell>
          <cell r="C853">
            <v>27216367</v>
          </cell>
          <cell r="D853">
            <v>3024042</v>
          </cell>
          <cell r="E853">
            <v>0</v>
          </cell>
          <cell r="F853">
            <v>30240409</v>
          </cell>
        </row>
        <row r="854">
          <cell r="A854">
            <v>53600801</v>
          </cell>
          <cell r="B854" t="str">
            <v>EQUIPOS DE TRANSPORTE, TRACCION Y ELEVACION</v>
          </cell>
          <cell r="C854">
            <v>27216367</v>
          </cell>
          <cell r="D854">
            <v>3024042</v>
          </cell>
          <cell r="E854">
            <v>0</v>
          </cell>
          <cell r="F854">
            <v>30240409</v>
          </cell>
        </row>
        <row r="855">
          <cell r="A855">
            <v>5360080101</v>
          </cell>
          <cell r="B855" t="str">
            <v>Depreciacion Equipos de Transporte, Traccfion y Elevacion</v>
          </cell>
          <cell r="C855">
            <v>27216367</v>
          </cell>
          <cell r="D855">
            <v>3024042</v>
          </cell>
          <cell r="E855">
            <v>0</v>
          </cell>
          <cell r="F855">
            <v>30240409</v>
          </cell>
        </row>
        <row r="856">
          <cell r="A856">
            <v>536009</v>
          </cell>
          <cell r="B856" t="str">
            <v>EQUIPOS DE COMEDOR, COCINA, DESPENSA Y HOTELERIA</v>
          </cell>
          <cell r="C856">
            <v>176923</v>
          </cell>
          <cell r="D856">
            <v>13657</v>
          </cell>
          <cell r="E856">
            <v>0</v>
          </cell>
          <cell r="F856">
            <v>190580</v>
          </cell>
        </row>
        <row r="857">
          <cell r="A857">
            <v>53600901</v>
          </cell>
          <cell r="B857" t="str">
            <v>EQUIPOS DE COMEDOR, COCINA, DESPENSA Y HOTELERIA</v>
          </cell>
          <cell r="C857">
            <v>176923</v>
          </cell>
          <cell r="D857">
            <v>13657</v>
          </cell>
          <cell r="E857">
            <v>0</v>
          </cell>
          <cell r="F857">
            <v>190580</v>
          </cell>
        </row>
        <row r="858">
          <cell r="A858">
            <v>5360090101</v>
          </cell>
          <cell r="B858" t="str">
            <v>Depreciacion Equipos de Comedor, Cocina, Despensa y Hoteleria</v>
          </cell>
          <cell r="C858">
            <v>176923</v>
          </cell>
          <cell r="D858">
            <v>13657</v>
          </cell>
          <cell r="E858">
            <v>0</v>
          </cell>
          <cell r="F858">
            <v>190580</v>
          </cell>
        </row>
        <row r="859">
          <cell r="A859">
            <v>5368</v>
          </cell>
          <cell r="B859" t="str">
            <v>PROVISION LITIGIOS Y DEMANDAS</v>
          </cell>
          <cell r="C859">
            <v>18359551</v>
          </cell>
          <cell r="D859">
            <v>0</v>
          </cell>
          <cell r="E859">
            <v>0</v>
          </cell>
          <cell r="F859">
            <v>18359551</v>
          </cell>
        </row>
        <row r="860">
          <cell r="A860">
            <v>536803</v>
          </cell>
          <cell r="B860" t="str">
            <v>ADMINISTRATIVAS</v>
          </cell>
          <cell r="C860">
            <v>18359551</v>
          </cell>
          <cell r="D860">
            <v>0</v>
          </cell>
          <cell r="E860">
            <v>0</v>
          </cell>
          <cell r="F860">
            <v>18359551</v>
          </cell>
        </row>
        <row r="861">
          <cell r="A861">
            <v>53680301</v>
          </cell>
          <cell r="B861" t="str">
            <v>ADMINISTRATIVAS</v>
          </cell>
          <cell r="C861">
            <v>18359551</v>
          </cell>
          <cell r="D861">
            <v>0</v>
          </cell>
          <cell r="E861">
            <v>0</v>
          </cell>
          <cell r="F861">
            <v>18359551</v>
          </cell>
        </row>
        <row r="862">
          <cell r="A862">
            <v>5368030101</v>
          </cell>
          <cell r="B862" t="str">
            <v>ADMINISTRATIVAS</v>
          </cell>
          <cell r="C862">
            <v>18359551</v>
          </cell>
          <cell r="D862">
            <v>0</v>
          </cell>
          <cell r="E862">
            <v>0</v>
          </cell>
          <cell r="F862">
            <v>18359551</v>
          </cell>
        </row>
        <row r="863">
          <cell r="A863">
            <v>54</v>
          </cell>
          <cell r="B863" t="str">
            <v>TRANSFERENCIAS Y SUBVENCIONES</v>
          </cell>
          <cell r="C863">
            <v>56344395</v>
          </cell>
          <cell r="D863">
            <v>0</v>
          </cell>
          <cell r="E863">
            <v>0</v>
          </cell>
          <cell r="F863">
            <v>56344395</v>
          </cell>
        </row>
        <row r="864">
          <cell r="A864">
            <v>5423</v>
          </cell>
          <cell r="B864" t="str">
            <v>Otras Transferencias</v>
          </cell>
          <cell r="C864">
            <v>56344395</v>
          </cell>
          <cell r="D864">
            <v>0</v>
          </cell>
          <cell r="E864">
            <v>0</v>
          </cell>
          <cell r="F864">
            <v>56344395</v>
          </cell>
        </row>
        <row r="865">
          <cell r="A865">
            <v>542302</v>
          </cell>
          <cell r="B865" t="str">
            <v>Para Proyectos de Inversion</v>
          </cell>
          <cell r="C865">
            <v>56344395</v>
          </cell>
          <cell r="D865">
            <v>0</v>
          </cell>
          <cell r="E865">
            <v>0</v>
          </cell>
          <cell r="F865">
            <v>56344395</v>
          </cell>
        </row>
        <row r="866">
          <cell r="A866">
            <v>54230201</v>
          </cell>
          <cell r="B866" t="str">
            <v>Municipios</v>
          </cell>
          <cell r="C866">
            <v>56344395</v>
          </cell>
          <cell r="D866">
            <v>0</v>
          </cell>
          <cell r="E866">
            <v>0</v>
          </cell>
          <cell r="F866">
            <v>56344395</v>
          </cell>
        </row>
        <row r="867">
          <cell r="A867">
            <v>5423020101</v>
          </cell>
          <cell r="B867" t="str">
            <v>Municipios</v>
          </cell>
          <cell r="C867">
            <v>56344395</v>
          </cell>
          <cell r="D867">
            <v>0</v>
          </cell>
          <cell r="E867">
            <v>0</v>
          </cell>
          <cell r="F867">
            <v>56344395</v>
          </cell>
        </row>
        <row r="868">
          <cell r="A868">
            <v>55</v>
          </cell>
          <cell r="B868" t="str">
            <v>GASTO PUBLICO SOCIAL</v>
          </cell>
          <cell r="C868">
            <v>4026475717.0900002</v>
          </cell>
          <cell r="D868">
            <v>3237978365.4699998</v>
          </cell>
          <cell r="E868">
            <v>0</v>
          </cell>
          <cell r="F868">
            <v>7264454082.5600004</v>
          </cell>
        </row>
        <row r="869">
          <cell r="A869">
            <v>5508</v>
          </cell>
          <cell r="B869" t="str">
            <v>MEDIO AMBIENTE</v>
          </cell>
          <cell r="C869">
            <v>4026475717.0900002</v>
          </cell>
          <cell r="D869">
            <v>3237978365.4699998</v>
          </cell>
          <cell r="E869">
            <v>0</v>
          </cell>
          <cell r="F869">
            <v>7264454082.5600004</v>
          </cell>
        </row>
        <row r="870">
          <cell r="A870">
            <v>550801</v>
          </cell>
          <cell r="B870" t="str">
            <v>ACTIVIDADES DE CONSERVACION</v>
          </cell>
          <cell r="C870">
            <v>798707906.60000002</v>
          </cell>
          <cell r="D870">
            <v>61290758</v>
          </cell>
          <cell r="E870">
            <v>0</v>
          </cell>
          <cell r="F870">
            <v>859998664.60000002</v>
          </cell>
        </row>
        <row r="871">
          <cell r="A871">
            <v>55080101</v>
          </cell>
          <cell r="B871" t="str">
            <v>AGUA</v>
          </cell>
          <cell r="C871">
            <v>383102304.60000002</v>
          </cell>
          <cell r="D871">
            <v>41998697</v>
          </cell>
          <cell r="E871">
            <v>0</v>
          </cell>
          <cell r="F871">
            <v>425101001.60000002</v>
          </cell>
        </row>
        <row r="872">
          <cell r="A872">
            <v>5508010104</v>
          </cell>
          <cell r="B872" t="str">
            <v>Servicios</v>
          </cell>
          <cell r="C872">
            <v>18565040</v>
          </cell>
          <cell r="D872">
            <v>0</v>
          </cell>
          <cell r="E872">
            <v>0</v>
          </cell>
          <cell r="F872">
            <v>18565040</v>
          </cell>
        </row>
        <row r="873">
          <cell r="A873">
            <v>5508010111</v>
          </cell>
          <cell r="B873" t="str">
            <v>Estudios Hidrologicos</v>
          </cell>
          <cell r="C873">
            <v>305198207.60000002</v>
          </cell>
          <cell r="D873">
            <v>41998697</v>
          </cell>
          <cell r="E873">
            <v>0</v>
          </cell>
          <cell r="F873">
            <v>347196904.60000002</v>
          </cell>
        </row>
        <row r="874">
          <cell r="A874">
            <v>5508010112</v>
          </cell>
          <cell r="B874" t="str">
            <v>Recuperacion y proteccion de especies y ecosistemas</v>
          </cell>
          <cell r="C874">
            <v>46512605</v>
          </cell>
          <cell r="D874">
            <v>0</v>
          </cell>
          <cell r="E874">
            <v>0</v>
          </cell>
          <cell r="F874">
            <v>46512605</v>
          </cell>
        </row>
        <row r="875">
          <cell r="A875">
            <v>5508010190</v>
          </cell>
          <cell r="B875" t="str">
            <v>Iva Actividades Conservacion-agua</v>
          </cell>
          <cell r="C875">
            <v>12826452</v>
          </cell>
          <cell r="D875">
            <v>0</v>
          </cell>
          <cell r="E875">
            <v>0</v>
          </cell>
          <cell r="F875">
            <v>12826452</v>
          </cell>
        </row>
        <row r="876">
          <cell r="A876">
            <v>55080102</v>
          </cell>
          <cell r="B876" t="str">
            <v>AIRE</v>
          </cell>
          <cell r="C876">
            <v>415605602</v>
          </cell>
          <cell r="D876">
            <v>19292061</v>
          </cell>
          <cell r="E876">
            <v>0</v>
          </cell>
          <cell r="F876">
            <v>434897663</v>
          </cell>
        </row>
        <row r="877">
          <cell r="A877">
            <v>5508010201</v>
          </cell>
          <cell r="B877" t="str">
            <v>Materiales y Suministros</v>
          </cell>
          <cell r="C877">
            <v>33525700</v>
          </cell>
          <cell r="D877">
            <v>0</v>
          </cell>
          <cell r="E877">
            <v>0</v>
          </cell>
          <cell r="F877">
            <v>33525700</v>
          </cell>
        </row>
        <row r="878">
          <cell r="A878">
            <v>5508010204</v>
          </cell>
          <cell r="B878" t="str">
            <v>Servicios</v>
          </cell>
          <cell r="C878">
            <v>129694528</v>
          </cell>
          <cell r="D878">
            <v>16211816</v>
          </cell>
          <cell r="E878">
            <v>0</v>
          </cell>
          <cell r="F878">
            <v>145906344</v>
          </cell>
        </row>
        <row r="879">
          <cell r="A879">
            <v>5508010205</v>
          </cell>
          <cell r="B879" t="str">
            <v>Monitoreo ambiental</v>
          </cell>
          <cell r="C879">
            <v>77743414</v>
          </cell>
          <cell r="D879">
            <v>0</v>
          </cell>
          <cell r="E879">
            <v>0</v>
          </cell>
          <cell r="F879">
            <v>77743414</v>
          </cell>
        </row>
        <row r="880">
          <cell r="A880">
            <v>5508010209</v>
          </cell>
          <cell r="B880" t="str">
            <v>Analisis de laboratorio</v>
          </cell>
          <cell r="C880">
            <v>126050420</v>
          </cell>
          <cell r="D880">
            <v>0</v>
          </cell>
          <cell r="E880">
            <v>0</v>
          </cell>
          <cell r="F880">
            <v>126050420</v>
          </cell>
        </row>
        <row r="881">
          <cell r="A881">
            <v>5508010290</v>
          </cell>
          <cell r="B881" t="str">
            <v>Iva Actividades Conservacion Aire</v>
          </cell>
          <cell r="C881">
            <v>48591540</v>
          </cell>
          <cell r="D881">
            <v>3080245</v>
          </cell>
          <cell r="E881">
            <v>0</v>
          </cell>
          <cell r="F881">
            <v>51671785</v>
          </cell>
        </row>
        <row r="882">
          <cell r="A882">
            <v>550802</v>
          </cell>
          <cell r="B882" t="str">
            <v>ACTIVIDADES DE RECUPERACIÓN</v>
          </cell>
          <cell r="C882">
            <v>2793835810.4899998</v>
          </cell>
          <cell r="D882">
            <v>3094127607.4699998</v>
          </cell>
          <cell r="E882">
            <v>0</v>
          </cell>
          <cell r="F882">
            <v>5887963417.96</v>
          </cell>
        </row>
        <row r="883">
          <cell r="A883">
            <v>55080201</v>
          </cell>
          <cell r="B883" t="str">
            <v>AGUA</v>
          </cell>
          <cell r="C883">
            <v>2519244189.0900002</v>
          </cell>
          <cell r="D883">
            <v>3055294274.0700002</v>
          </cell>
          <cell r="E883">
            <v>0</v>
          </cell>
          <cell r="F883">
            <v>5574538463.1599998</v>
          </cell>
        </row>
        <row r="884">
          <cell r="A884">
            <v>5508020101</v>
          </cell>
          <cell r="B884" t="str">
            <v>Consultorias e Interventorias</v>
          </cell>
          <cell r="C884">
            <v>195458754</v>
          </cell>
          <cell r="D884">
            <v>258618441.88999999</v>
          </cell>
          <cell r="E884">
            <v>0</v>
          </cell>
          <cell r="F884">
            <v>454077195.88999999</v>
          </cell>
        </row>
        <row r="885">
          <cell r="A885">
            <v>5508020102</v>
          </cell>
          <cell r="B885" t="str">
            <v>Obras civiles y mantenimiento de obras</v>
          </cell>
          <cell r="C885">
            <v>1803128725.2</v>
          </cell>
          <cell r="D885">
            <v>1667068790.25</v>
          </cell>
          <cell r="E885">
            <v>0</v>
          </cell>
          <cell r="F885">
            <v>3470197515.4499998</v>
          </cell>
        </row>
        <row r="886">
          <cell r="A886">
            <v>5508020107</v>
          </cell>
          <cell r="B886" t="str">
            <v>Mantenimiento cuerpos de agua</v>
          </cell>
          <cell r="C886">
            <v>470053028.69999999</v>
          </cell>
          <cell r="D886">
            <v>1072794940</v>
          </cell>
          <cell r="E886">
            <v>0</v>
          </cell>
          <cell r="F886">
            <v>1542847968.7</v>
          </cell>
        </row>
        <row r="887">
          <cell r="A887">
            <v>5508020190</v>
          </cell>
          <cell r="B887" t="str">
            <v>Iva actividades recuperacion agua</v>
          </cell>
          <cell r="C887">
            <v>50603681.189999998</v>
          </cell>
          <cell r="D887">
            <v>56812101.93</v>
          </cell>
          <cell r="E887">
            <v>0</v>
          </cell>
          <cell r="F887">
            <v>107415783.12</v>
          </cell>
        </row>
        <row r="888">
          <cell r="A888">
            <v>55080204</v>
          </cell>
          <cell r="B888" t="str">
            <v>FLORA Y FAUNA</v>
          </cell>
          <cell r="C888">
            <v>274591621.39999998</v>
          </cell>
          <cell r="D888">
            <v>38833333.399999999</v>
          </cell>
          <cell r="E888">
            <v>0</v>
          </cell>
          <cell r="F888">
            <v>313424954.80000001</v>
          </cell>
        </row>
        <row r="889">
          <cell r="A889">
            <v>5508020405</v>
          </cell>
          <cell r="B889" t="str">
            <v>Recuperacion y proteciion de especies</v>
          </cell>
          <cell r="C889">
            <v>230749263.97</v>
          </cell>
          <cell r="D889">
            <v>32633053.280000001</v>
          </cell>
          <cell r="E889">
            <v>0</v>
          </cell>
          <cell r="F889">
            <v>263382317.25</v>
          </cell>
        </row>
        <row r="890">
          <cell r="A890">
            <v>5508020490</v>
          </cell>
          <cell r="B890" t="str">
            <v>Iva actividades recuperacion flora</v>
          </cell>
          <cell r="C890">
            <v>43842357.43</v>
          </cell>
          <cell r="D890">
            <v>6200280.1200000001</v>
          </cell>
          <cell r="E890">
            <v>0</v>
          </cell>
          <cell r="F890">
            <v>50042637.549999997</v>
          </cell>
        </row>
        <row r="891">
          <cell r="A891">
            <v>550805</v>
          </cell>
          <cell r="B891" t="str">
            <v>EDUCACIÓN, CAPACITACIÓN Y DIVULGACION</v>
          </cell>
          <cell r="C891">
            <v>433932000</v>
          </cell>
          <cell r="D891">
            <v>82560000</v>
          </cell>
          <cell r="E891">
            <v>0</v>
          </cell>
          <cell r="F891">
            <v>516492000</v>
          </cell>
        </row>
        <row r="892">
          <cell r="A892">
            <v>55080501</v>
          </cell>
          <cell r="B892" t="str">
            <v>AGUA</v>
          </cell>
          <cell r="C892">
            <v>419940000</v>
          </cell>
          <cell r="D892">
            <v>82560000</v>
          </cell>
          <cell r="E892">
            <v>0</v>
          </cell>
          <cell r="F892">
            <v>502500000</v>
          </cell>
        </row>
        <row r="893">
          <cell r="A893">
            <v>5508050105</v>
          </cell>
          <cell r="B893" t="str">
            <v>Educacion y Promocion Ambiental</v>
          </cell>
          <cell r="C893">
            <v>205440000</v>
          </cell>
          <cell r="D893">
            <v>51360000</v>
          </cell>
          <cell r="E893">
            <v>0</v>
          </cell>
          <cell r="F893">
            <v>256800000</v>
          </cell>
        </row>
        <row r="894">
          <cell r="A894">
            <v>5508050106</v>
          </cell>
          <cell r="B894" t="str">
            <v>Divulgacion y socializacion de actividades</v>
          </cell>
          <cell r="C894">
            <v>210859662</v>
          </cell>
          <cell r="D894">
            <v>31200000</v>
          </cell>
          <cell r="E894">
            <v>0</v>
          </cell>
          <cell r="F894">
            <v>242059662</v>
          </cell>
        </row>
        <row r="895">
          <cell r="A895">
            <v>5508050190</v>
          </cell>
          <cell r="B895" t="str">
            <v>IVA Actividades Educacion,capacitacion</v>
          </cell>
          <cell r="C895">
            <v>3640338</v>
          </cell>
          <cell r="D895">
            <v>0</v>
          </cell>
          <cell r="E895">
            <v>0</v>
          </cell>
          <cell r="F895">
            <v>3640338</v>
          </cell>
        </row>
        <row r="896">
          <cell r="A896">
            <v>55080503</v>
          </cell>
          <cell r="B896" t="str">
            <v>SUELO Y SUBSUELO</v>
          </cell>
          <cell r="C896">
            <v>13992000</v>
          </cell>
          <cell r="D896">
            <v>0</v>
          </cell>
          <cell r="E896">
            <v>0</v>
          </cell>
          <cell r="F896">
            <v>13992000</v>
          </cell>
        </row>
        <row r="897">
          <cell r="A897">
            <v>5508050305</v>
          </cell>
          <cell r="B897" t="str">
            <v>Educacion y Promocion Ambiental</v>
          </cell>
          <cell r="C897">
            <v>13992000</v>
          </cell>
          <cell r="D897">
            <v>0</v>
          </cell>
          <cell r="E897">
            <v>0</v>
          </cell>
          <cell r="F897">
            <v>13992000</v>
          </cell>
        </row>
        <row r="898">
          <cell r="A898">
            <v>57</v>
          </cell>
          <cell r="B898" t="str">
            <v>OPERACIONES INTERINSTITUCIONALES</v>
          </cell>
          <cell r="C898">
            <v>27415415</v>
          </cell>
          <cell r="D898">
            <v>390000</v>
          </cell>
          <cell r="E898">
            <v>17200000</v>
          </cell>
          <cell r="F898">
            <v>10605415</v>
          </cell>
        </row>
        <row r="899">
          <cell r="A899">
            <v>5720</v>
          </cell>
          <cell r="B899" t="str">
            <v>OPERACIONES DE ENLACE</v>
          </cell>
          <cell r="C899">
            <v>10215415</v>
          </cell>
          <cell r="D899">
            <v>390000</v>
          </cell>
          <cell r="E899">
            <v>0</v>
          </cell>
          <cell r="F899">
            <v>10605415</v>
          </cell>
        </row>
        <row r="900">
          <cell r="A900">
            <v>572080</v>
          </cell>
          <cell r="B900" t="str">
            <v>RECAUDOS</v>
          </cell>
          <cell r="C900">
            <v>10215415</v>
          </cell>
          <cell r="D900">
            <v>390000</v>
          </cell>
          <cell r="E900">
            <v>0</v>
          </cell>
          <cell r="F900">
            <v>10605415</v>
          </cell>
        </row>
        <row r="901">
          <cell r="A901">
            <v>57208001</v>
          </cell>
          <cell r="B901" t="str">
            <v>Recaudos</v>
          </cell>
          <cell r="C901">
            <v>10215415</v>
          </cell>
          <cell r="D901">
            <v>390000</v>
          </cell>
          <cell r="E901">
            <v>0</v>
          </cell>
          <cell r="F901">
            <v>10605415</v>
          </cell>
        </row>
        <row r="902">
          <cell r="A902">
            <v>5720800101</v>
          </cell>
          <cell r="B902" t="str">
            <v>Recaudos</v>
          </cell>
          <cell r="C902">
            <v>10215415</v>
          </cell>
          <cell r="D902">
            <v>390000</v>
          </cell>
          <cell r="E902">
            <v>0</v>
          </cell>
          <cell r="F902">
            <v>10605415</v>
          </cell>
        </row>
        <row r="903">
          <cell r="A903">
            <v>5722</v>
          </cell>
          <cell r="B903" t="str">
            <v>OPERACIONES SIN FLUJO DE EFECTIVO</v>
          </cell>
          <cell r="C903">
            <v>17200000</v>
          </cell>
          <cell r="D903">
            <v>0</v>
          </cell>
          <cell r="E903">
            <v>17200000</v>
          </cell>
          <cell r="F903">
            <v>0</v>
          </cell>
        </row>
        <row r="904">
          <cell r="A904">
            <v>572290</v>
          </cell>
          <cell r="B904" t="str">
            <v>OTRAS OPERACIONES SIN FLUJO DE EFECTIVO</v>
          </cell>
          <cell r="C904">
            <v>17200000</v>
          </cell>
          <cell r="D904">
            <v>0</v>
          </cell>
          <cell r="E904">
            <v>17200000</v>
          </cell>
          <cell r="F904">
            <v>0</v>
          </cell>
        </row>
        <row r="905">
          <cell r="A905">
            <v>57229001</v>
          </cell>
          <cell r="B905" t="str">
            <v>Otras operaciones sin flujo de efectivo</v>
          </cell>
          <cell r="C905">
            <v>17200000</v>
          </cell>
          <cell r="D905">
            <v>0</v>
          </cell>
          <cell r="E905">
            <v>17200000</v>
          </cell>
          <cell r="F905">
            <v>0</v>
          </cell>
        </row>
        <row r="906">
          <cell r="A906">
            <v>5722900101</v>
          </cell>
          <cell r="B906" t="str">
            <v>Otras operaciones sin flujo de efectivo - SGR Caño Hondo</v>
          </cell>
          <cell r="C906">
            <v>4300000</v>
          </cell>
          <cell r="D906">
            <v>0</v>
          </cell>
          <cell r="E906">
            <v>4300000</v>
          </cell>
          <cell r="F906">
            <v>0</v>
          </cell>
        </row>
        <row r="907">
          <cell r="A907">
            <v>5722900102</v>
          </cell>
          <cell r="B907" t="str">
            <v>SGR Martinica</v>
          </cell>
          <cell r="C907">
            <v>4300000</v>
          </cell>
          <cell r="D907">
            <v>0</v>
          </cell>
          <cell r="E907">
            <v>4300000</v>
          </cell>
          <cell r="F907">
            <v>0</v>
          </cell>
        </row>
        <row r="908">
          <cell r="A908">
            <v>5722900103</v>
          </cell>
          <cell r="B908" t="str">
            <v>SGR Tributarios</v>
          </cell>
          <cell r="C908">
            <v>8600000</v>
          </cell>
          <cell r="D908">
            <v>0</v>
          </cell>
          <cell r="E908">
            <v>8600000</v>
          </cell>
          <cell r="F908">
            <v>0</v>
          </cell>
        </row>
        <row r="909">
          <cell r="A909">
            <v>58</v>
          </cell>
          <cell r="B909" t="str">
            <v>OTROS GASTOS</v>
          </cell>
          <cell r="C909">
            <v>46391853.119999997</v>
          </cell>
          <cell r="D909">
            <v>20796436.719999999</v>
          </cell>
          <cell r="E909">
            <v>0</v>
          </cell>
          <cell r="F909">
            <v>67188289.840000004</v>
          </cell>
        </row>
        <row r="910">
          <cell r="A910">
            <v>5802</v>
          </cell>
          <cell r="B910" t="str">
            <v>COMISIONES</v>
          </cell>
          <cell r="C910">
            <v>34717811.619999997</v>
          </cell>
          <cell r="D910">
            <v>4290129.2699999996</v>
          </cell>
          <cell r="E910">
            <v>0</v>
          </cell>
          <cell r="F910">
            <v>39007940.890000001</v>
          </cell>
        </row>
        <row r="911">
          <cell r="A911">
            <v>580237</v>
          </cell>
          <cell r="B911" t="str">
            <v>COMISIONES SOBRE RECURSOS ENTREGADO EN ADMINISTRACION</v>
          </cell>
          <cell r="C911">
            <v>23700681</v>
          </cell>
          <cell r="D911">
            <v>2633409</v>
          </cell>
          <cell r="E911">
            <v>0</v>
          </cell>
          <cell r="F911">
            <v>26334090</v>
          </cell>
        </row>
        <row r="912">
          <cell r="A912">
            <v>58023701</v>
          </cell>
          <cell r="B912" t="str">
            <v>COMISIONES SOBRE RECURSOS ENTREGADOS EN ADMINISTRACION</v>
          </cell>
          <cell r="C912">
            <v>23700681</v>
          </cell>
          <cell r="D912">
            <v>2633409</v>
          </cell>
          <cell r="E912">
            <v>0</v>
          </cell>
          <cell r="F912">
            <v>26334090</v>
          </cell>
        </row>
        <row r="913">
          <cell r="A913">
            <v>5802370101</v>
          </cell>
          <cell r="B913" t="str">
            <v>COMISION SOBRE RECUR.ENTREGADO EN ADMON</v>
          </cell>
          <cell r="C913">
            <v>23700681</v>
          </cell>
          <cell r="D913">
            <v>2633409</v>
          </cell>
          <cell r="E913">
            <v>0</v>
          </cell>
          <cell r="F913">
            <v>26334090</v>
          </cell>
        </row>
        <row r="914">
          <cell r="A914">
            <v>580237010101</v>
          </cell>
          <cell r="B914" t="str">
            <v>COMISION SOBRE RECUR.ENTRAGADO EN ADMON</v>
          </cell>
          <cell r="C914">
            <v>19916541</v>
          </cell>
          <cell r="D914">
            <v>2212949</v>
          </cell>
          <cell r="E914">
            <v>0</v>
          </cell>
          <cell r="F914">
            <v>22129490</v>
          </cell>
        </row>
        <row r="915">
          <cell r="A915">
            <v>580237010102</v>
          </cell>
          <cell r="B915" t="str">
            <v>IVA-COMISION SOBRE RECUR.ENTREGADO EN ADMON</v>
          </cell>
          <cell r="C915">
            <v>3784140</v>
          </cell>
          <cell r="D915">
            <v>420460</v>
          </cell>
          <cell r="E915">
            <v>0</v>
          </cell>
          <cell r="F915">
            <v>4204600</v>
          </cell>
        </row>
        <row r="916">
          <cell r="A916">
            <v>580240</v>
          </cell>
          <cell r="B916" t="str">
            <v>COMISIONES SERVICIOS FINANCIEROS</v>
          </cell>
          <cell r="C916">
            <v>11017130.619999999</v>
          </cell>
          <cell r="D916">
            <v>1656720.27</v>
          </cell>
          <cell r="E916">
            <v>0</v>
          </cell>
          <cell r="F916">
            <v>12673850.890000001</v>
          </cell>
        </row>
        <row r="917">
          <cell r="A917">
            <v>58024001</v>
          </cell>
          <cell r="B917" t="str">
            <v>COMISIONES Y OTROS GASTOS BANCARIOS</v>
          </cell>
          <cell r="C917">
            <v>11017130.619999999</v>
          </cell>
          <cell r="D917">
            <v>1656720.27</v>
          </cell>
          <cell r="E917">
            <v>0</v>
          </cell>
          <cell r="F917">
            <v>12673850.890000001</v>
          </cell>
        </row>
        <row r="918">
          <cell r="A918">
            <v>5802400101</v>
          </cell>
          <cell r="B918" t="str">
            <v>Comisiones y Otros Gastos Bancarios</v>
          </cell>
          <cell r="C918">
            <v>10875179.16</v>
          </cell>
          <cell r="D918">
            <v>1647200.27</v>
          </cell>
          <cell r="E918">
            <v>0</v>
          </cell>
          <cell r="F918">
            <v>12522379.43</v>
          </cell>
        </row>
        <row r="919">
          <cell r="A919">
            <v>580240010101</v>
          </cell>
          <cell r="B919" t="str">
            <v>Comisiones y Otros Gastos Bancarios</v>
          </cell>
          <cell r="C919">
            <v>9086565</v>
          </cell>
          <cell r="D919">
            <v>1407545</v>
          </cell>
          <cell r="E919">
            <v>0</v>
          </cell>
          <cell r="F919">
            <v>10494110</v>
          </cell>
        </row>
        <row r="920">
          <cell r="A920">
            <v>580240010102</v>
          </cell>
          <cell r="B920" t="str">
            <v>IVA POR COMISIONES Y OTROS GASTOS BANCARIOS</v>
          </cell>
          <cell r="C920">
            <v>1597427.3</v>
          </cell>
          <cell r="D920">
            <v>226938.6</v>
          </cell>
          <cell r="E920">
            <v>0</v>
          </cell>
          <cell r="F920">
            <v>1824365.9</v>
          </cell>
        </row>
        <row r="921">
          <cell r="A921">
            <v>580240010103</v>
          </cell>
          <cell r="B921" t="str">
            <v>Retefuente en comisiones bancarias</v>
          </cell>
          <cell r="C921">
            <v>191186.86</v>
          </cell>
          <cell r="D921">
            <v>12716.67</v>
          </cell>
          <cell r="E921">
            <v>0</v>
          </cell>
          <cell r="F921">
            <v>203903.53</v>
          </cell>
        </row>
        <row r="922">
          <cell r="A922">
            <v>5802400102</v>
          </cell>
          <cell r="B922" t="str">
            <v>Comisiones Bancarias-Encargo Fiduciario</v>
          </cell>
          <cell r="C922">
            <v>141951.46</v>
          </cell>
          <cell r="D922">
            <v>9520</v>
          </cell>
          <cell r="E922">
            <v>0</v>
          </cell>
          <cell r="F922">
            <v>151471.46</v>
          </cell>
        </row>
        <row r="923">
          <cell r="A923">
            <v>580240010201</v>
          </cell>
          <cell r="B923" t="str">
            <v>Comisiones Bancarias-Encargo Fiduciario</v>
          </cell>
          <cell r="C923">
            <v>120000</v>
          </cell>
          <cell r="D923">
            <v>8000</v>
          </cell>
          <cell r="E923">
            <v>0</v>
          </cell>
          <cell r="F923">
            <v>128000</v>
          </cell>
        </row>
        <row r="924">
          <cell r="A924">
            <v>580240010202</v>
          </cell>
          <cell r="B924" t="str">
            <v>Iva- Comisiones Bancarias-Encargo Fiduciario</v>
          </cell>
          <cell r="C924">
            <v>21951.46</v>
          </cell>
          <cell r="D924">
            <v>1520</v>
          </cell>
          <cell r="E924">
            <v>0</v>
          </cell>
          <cell r="F924">
            <v>23471.46</v>
          </cell>
        </row>
        <row r="925">
          <cell r="A925">
            <v>5804</v>
          </cell>
          <cell r="B925" t="str">
            <v>FINANCIEROS</v>
          </cell>
          <cell r="C925">
            <v>0</v>
          </cell>
          <cell r="D925">
            <v>15279858.4</v>
          </cell>
          <cell r="E925">
            <v>0</v>
          </cell>
          <cell r="F925">
            <v>15279858.4</v>
          </cell>
        </row>
        <row r="926">
          <cell r="A926">
            <v>580423</v>
          </cell>
          <cell r="B926" t="str">
            <v>PERDIDA POR BAJA EN CUENTAS POR COBRAR</v>
          </cell>
          <cell r="C926">
            <v>0</v>
          </cell>
          <cell r="D926">
            <v>15279858.4</v>
          </cell>
          <cell r="E926">
            <v>0</v>
          </cell>
          <cell r="F926">
            <v>15279858.4</v>
          </cell>
        </row>
        <row r="927">
          <cell r="A927">
            <v>58042301</v>
          </cell>
          <cell r="B927" t="str">
            <v>PERDIDA POR BAJA EN CUENTAS POR COBRAR</v>
          </cell>
          <cell r="C927">
            <v>0</v>
          </cell>
          <cell r="D927">
            <v>15279858.4</v>
          </cell>
          <cell r="E927">
            <v>0</v>
          </cell>
          <cell r="F927">
            <v>15279858.4</v>
          </cell>
        </row>
        <row r="928">
          <cell r="A928">
            <v>5804230103</v>
          </cell>
          <cell r="B928" t="str">
            <v xml:space="preserve"> Seguimiento e instrumentos de control</v>
          </cell>
          <cell r="C928">
            <v>0</v>
          </cell>
          <cell r="D928">
            <v>10300548.789999999</v>
          </cell>
          <cell r="E928">
            <v>0</v>
          </cell>
          <cell r="F928">
            <v>10300548.789999999</v>
          </cell>
        </row>
        <row r="929">
          <cell r="A929">
            <v>5804230104</v>
          </cell>
          <cell r="B929" t="str">
            <v>Tasa por Uso de Agua</v>
          </cell>
          <cell r="C929">
            <v>0</v>
          </cell>
          <cell r="D929">
            <v>4979309.6100000003</v>
          </cell>
          <cell r="E929">
            <v>0</v>
          </cell>
          <cell r="F929">
            <v>4979309.6100000003</v>
          </cell>
        </row>
        <row r="930">
          <cell r="A930">
            <v>5890</v>
          </cell>
          <cell r="B930" t="str">
            <v>GASTOS DIVERSOS</v>
          </cell>
          <cell r="C930">
            <v>11674041.5</v>
          </cell>
          <cell r="D930">
            <v>1226449.05</v>
          </cell>
          <cell r="E930">
            <v>0</v>
          </cell>
          <cell r="F930">
            <v>12900490.550000001</v>
          </cell>
        </row>
        <row r="931">
          <cell r="A931">
            <v>589012</v>
          </cell>
          <cell r="B931" t="str">
            <v>SENTENCIAS</v>
          </cell>
          <cell r="C931">
            <v>11575636</v>
          </cell>
          <cell r="D931">
            <v>1218488</v>
          </cell>
          <cell r="E931">
            <v>0</v>
          </cell>
          <cell r="F931">
            <v>12794124</v>
          </cell>
        </row>
        <row r="932">
          <cell r="A932">
            <v>58901201</v>
          </cell>
          <cell r="B932" t="str">
            <v>SENTENCIAS</v>
          </cell>
          <cell r="C932">
            <v>11575636</v>
          </cell>
          <cell r="D932">
            <v>1218488</v>
          </cell>
          <cell r="E932">
            <v>0</v>
          </cell>
          <cell r="F932">
            <v>12794124</v>
          </cell>
        </row>
        <row r="933">
          <cell r="A933">
            <v>5890120101</v>
          </cell>
          <cell r="B933" t="str">
            <v>Sentencias</v>
          </cell>
          <cell r="C933">
            <v>11575636</v>
          </cell>
          <cell r="D933">
            <v>1218488</v>
          </cell>
          <cell r="E933">
            <v>0</v>
          </cell>
          <cell r="F933">
            <v>12794124</v>
          </cell>
        </row>
        <row r="934">
          <cell r="A934">
            <v>589016</v>
          </cell>
          <cell r="B934" t="str">
            <v>AJUSTES O MERMAS SIN RESPONSABILIDA</v>
          </cell>
          <cell r="C934">
            <v>98405.5</v>
          </cell>
          <cell r="D934">
            <v>7961.05</v>
          </cell>
          <cell r="E934">
            <v>0</v>
          </cell>
          <cell r="F934">
            <v>106366.55</v>
          </cell>
        </row>
        <row r="935">
          <cell r="A935">
            <v>58901601</v>
          </cell>
          <cell r="B935" t="str">
            <v>AJUSTES O MERMAS SIN RESPONSABILIDA</v>
          </cell>
          <cell r="C935">
            <v>98405.5</v>
          </cell>
          <cell r="D935">
            <v>7961.05</v>
          </cell>
          <cell r="E935">
            <v>0</v>
          </cell>
          <cell r="F935">
            <v>106366.55</v>
          </cell>
        </row>
        <row r="936">
          <cell r="A936">
            <v>5890160105</v>
          </cell>
          <cell r="B936" t="str">
            <v>Faltantes en pagos facturacion</v>
          </cell>
          <cell r="C936">
            <v>5923.98</v>
          </cell>
          <cell r="D936">
            <v>0.89</v>
          </cell>
          <cell r="E936">
            <v>0</v>
          </cell>
          <cell r="F936">
            <v>5924.87</v>
          </cell>
        </row>
        <row r="937">
          <cell r="A937">
            <v>5890160106</v>
          </cell>
          <cell r="B937" t="str">
            <v>Otros faltantes sin responsabilidad</v>
          </cell>
          <cell r="C937">
            <v>92481.52</v>
          </cell>
          <cell r="D937">
            <v>7960.16</v>
          </cell>
          <cell r="E937">
            <v>0</v>
          </cell>
          <cell r="F937">
            <v>100441.68</v>
          </cell>
        </row>
        <row r="938">
          <cell r="A938">
            <v>8</v>
          </cell>
          <cell r="B938" t="str">
            <v>CUENTAS DE ORDEN DEUDORAS</v>
          </cell>
          <cell r="C938">
            <v>0</v>
          </cell>
          <cell r="D938">
            <v>365372805.98000002</v>
          </cell>
          <cell r="E938">
            <v>365372805.98000002</v>
          </cell>
          <cell r="F938">
            <v>0</v>
          </cell>
        </row>
        <row r="939">
          <cell r="A939">
            <v>81</v>
          </cell>
          <cell r="B939" t="str">
            <v>ACTIVOS CONTINGENTES</v>
          </cell>
          <cell r="C939">
            <v>2260215586.3499999</v>
          </cell>
          <cell r="D939">
            <v>14470280.630000001</v>
          </cell>
          <cell r="E939">
            <v>33837712.649999999</v>
          </cell>
          <cell r="F939">
            <v>2240848154.3299999</v>
          </cell>
        </row>
        <row r="940">
          <cell r="A940">
            <v>8120</v>
          </cell>
          <cell r="B940" t="str">
            <v>LITIGIOS Y MECANISMOS ALTERNATIVOS DE SOLUCIÓN DE CONFLICTOS</v>
          </cell>
          <cell r="C940">
            <v>26787951.09</v>
          </cell>
          <cell r="D940">
            <v>14470280.630000001</v>
          </cell>
          <cell r="E940">
            <v>31132510.649999999</v>
          </cell>
          <cell r="F940">
            <v>10125721.07</v>
          </cell>
        </row>
        <row r="941">
          <cell r="A941">
            <v>812090</v>
          </cell>
          <cell r="B941" t="str">
            <v>OTROS LITIGIOS Y MECANISMOS ALTERNATIVOS DE SOLUCIÓN DE CONFLICTOS</v>
          </cell>
          <cell r="C941">
            <v>26787951.09</v>
          </cell>
          <cell r="D941">
            <v>14470280.630000001</v>
          </cell>
          <cell r="E941">
            <v>31132510.649999999</v>
          </cell>
          <cell r="F941">
            <v>10125721.07</v>
          </cell>
        </row>
        <row r="942">
          <cell r="A942">
            <v>81209001</v>
          </cell>
          <cell r="B942" t="str">
            <v>TITULOS JUDICIALES</v>
          </cell>
          <cell r="C942">
            <v>26787951.09</v>
          </cell>
          <cell r="D942">
            <v>14470280.630000001</v>
          </cell>
          <cell r="E942">
            <v>31132510.649999999</v>
          </cell>
          <cell r="F942">
            <v>10125721.07</v>
          </cell>
        </row>
        <row r="943">
          <cell r="A943">
            <v>8120900101</v>
          </cell>
          <cell r="B943" t="str">
            <v>Títulos Judiciales</v>
          </cell>
          <cell r="C943">
            <v>26787951.09</v>
          </cell>
          <cell r="D943">
            <v>14470280.630000001</v>
          </cell>
          <cell r="E943">
            <v>31132510.649999999</v>
          </cell>
          <cell r="F943">
            <v>10125721.07</v>
          </cell>
        </row>
        <row r="944">
          <cell r="A944">
            <v>8190</v>
          </cell>
          <cell r="B944" t="str">
            <v>OTROS ACTIVOS CONTINGENTES</v>
          </cell>
          <cell r="C944">
            <v>2233427635.2600002</v>
          </cell>
          <cell r="D944">
            <v>0</v>
          </cell>
          <cell r="E944">
            <v>2705202</v>
          </cell>
          <cell r="F944">
            <v>2230722433.2600002</v>
          </cell>
        </row>
        <row r="945">
          <cell r="A945">
            <v>819003</v>
          </cell>
          <cell r="B945" t="str">
            <v>INTERESES DE MORA</v>
          </cell>
          <cell r="C945">
            <v>2073935941</v>
          </cell>
          <cell r="D945">
            <v>0</v>
          </cell>
          <cell r="E945">
            <v>2705202</v>
          </cell>
          <cell r="F945">
            <v>2071230739</v>
          </cell>
        </row>
        <row r="946">
          <cell r="A946">
            <v>81900301</v>
          </cell>
          <cell r="B946" t="str">
            <v>Intereses de Mora</v>
          </cell>
          <cell r="C946">
            <v>2073935941</v>
          </cell>
          <cell r="D946">
            <v>0</v>
          </cell>
          <cell r="E946">
            <v>2705202</v>
          </cell>
          <cell r="F946">
            <v>2071230739</v>
          </cell>
        </row>
        <row r="947">
          <cell r="A947">
            <v>8190030101</v>
          </cell>
          <cell r="B947" t="str">
            <v>Tasa por Uso de Agua</v>
          </cell>
          <cell r="C947">
            <v>542486875</v>
          </cell>
          <cell r="D947">
            <v>0</v>
          </cell>
          <cell r="E947">
            <v>1754212</v>
          </cell>
          <cell r="F947">
            <v>540732663</v>
          </cell>
        </row>
        <row r="948">
          <cell r="A948">
            <v>8190030102</v>
          </cell>
          <cell r="B948" t="str">
            <v>Tasa Retributiva</v>
          </cell>
          <cell r="C948">
            <v>1447214648</v>
          </cell>
          <cell r="D948">
            <v>0</v>
          </cell>
          <cell r="E948">
            <v>0</v>
          </cell>
          <cell r="F948">
            <v>1447214648</v>
          </cell>
        </row>
        <row r="949">
          <cell r="A949">
            <v>8190030103</v>
          </cell>
          <cell r="B949" t="str">
            <v>Seguimiento</v>
          </cell>
          <cell r="C949">
            <v>84234418</v>
          </cell>
          <cell r="D949">
            <v>0</v>
          </cell>
          <cell r="E949">
            <v>950990</v>
          </cell>
          <cell r="F949">
            <v>83283428</v>
          </cell>
        </row>
        <row r="950">
          <cell r="A950">
            <v>819090</v>
          </cell>
          <cell r="B950" t="str">
            <v>Otros Activos Contingentes</v>
          </cell>
          <cell r="C950">
            <v>159491694.25999999</v>
          </cell>
          <cell r="D950">
            <v>0</v>
          </cell>
          <cell r="E950">
            <v>0</v>
          </cell>
          <cell r="F950">
            <v>159491694.25999999</v>
          </cell>
        </row>
        <row r="951">
          <cell r="A951">
            <v>81909001</v>
          </cell>
          <cell r="B951" t="str">
            <v>Ingresos no Tributarios</v>
          </cell>
          <cell r="C951">
            <v>159491694.25999999</v>
          </cell>
          <cell r="D951">
            <v>0</v>
          </cell>
          <cell r="E951">
            <v>0</v>
          </cell>
          <cell r="F951">
            <v>159491694.25999999</v>
          </cell>
        </row>
        <row r="952">
          <cell r="A952">
            <v>8190900101</v>
          </cell>
          <cell r="B952" t="str">
            <v>Tasa por Uso de Agua</v>
          </cell>
          <cell r="C952">
            <v>68362486.409999996</v>
          </cell>
          <cell r="D952">
            <v>0</v>
          </cell>
          <cell r="E952">
            <v>0</v>
          </cell>
          <cell r="F952">
            <v>68362486.409999996</v>
          </cell>
        </row>
        <row r="953">
          <cell r="A953">
            <v>8190900102</v>
          </cell>
          <cell r="B953" t="str">
            <v>Tasa Retributiva</v>
          </cell>
          <cell r="C953">
            <v>91129207.849999994</v>
          </cell>
          <cell r="D953">
            <v>0</v>
          </cell>
          <cell r="E953">
            <v>0</v>
          </cell>
          <cell r="F953">
            <v>91129207.849999994</v>
          </cell>
        </row>
        <row r="954">
          <cell r="A954">
            <v>83</v>
          </cell>
          <cell r="B954" t="str">
            <v>DEUDORAS DE CONTROL</v>
          </cell>
          <cell r="C954">
            <v>1393511340.2</v>
          </cell>
          <cell r="D954">
            <v>317064812.69999999</v>
          </cell>
          <cell r="E954">
            <v>0</v>
          </cell>
          <cell r="F954">
            <v>1710576152.9000001</v>
          </cell>
        </row>
        <row r="955">
          <cell r="A955">
            <v>8315</v>
          </cell>
          <cell r="B955" t="str">
            <v>BIENES Y DERECHOS RETIRADOS</v>
          </cell>
          <cell r="C955">
            <v>1339369580.05</v>
          </cell>
          <cell r="D955">
            <v>0</v>
          </cell>
          <cell r="E955">
            <v>0</v>
          </cell>
          <cell r="F955">
            <v>1339369580.05</v>
          </cell>
        </row>
        <row r="956">
          <cell r="A956">
            <v>831510</v>
          </cell>
          <cell r="B956" t="str">
            <v>PROPIEDADES, PLANTA Y EQUIPO</v>
          </cell>
          <cell r="C956">
            <v>104128513.05</v>
          </cell>
          <cell r="D956">
            <v>0</v>
          </cell>
          <cell r="E956">
            <v>0</v>
          </cell>
          <cell r="F956">
            <v>104128513.05</v>
          </cell>
        </row>
        <row r="957">
          <cell r="A957">
            <v>83151001</v>
          </cell>
          <cell r="B957" t="str">
            <v>PROPIEDADES, PLANTA Y EQUIPO</v>
          </cell>
          <cell r="C957">
            <v>104128513.05</v>
          </cell>
          <cell r="D957">
            <v>0</v>
          </cell>
          <cell r="E957">
            <v>0</v>
          </cell>
          <cell r="F957">
            <v>104128513.05</v>
          </cell>
        </row>
        <row r="958">
          <cell r="A958">
            <v>8315100101</v>
          </cell>
          <cell r="B958" t="str">
            <v>Maquinaria y Equipo</v>
          </cell>
          <cell r="C958">
            <v>39112901.359999999</v>
          </cell>
          <cell r="D958">
            <v>0</v>
          </cell>
          <cell r="E958">
            <v>0</v>
          </cell>
          <cell r="F958">
            <v>39112901.359999999</v>
          </cell>
        </row>
        <row r="959">
          <cell r="A959">
            <v>8315100102</v>
          </cell>
          <cell r="B959" t="str">
            <v>Equipo Medico y Cientifico</v>
          </cell>
          <cell r="C959">
            <v>19441439.210000001</v>
          </cell>
          <cell r="D959">
            <v>0</v>
          </cell>
          <cell r="E959">
            <v>0</v>
          </cell>
          <cell r="F959">
            <v>19441439.210000001</v>
          </cell>
        </row>
        <row r="960">
          <cell r="A960">
            <v>8315100103</v>
          </cell>
          <cell r="B960" t="str">
            <v>Muebles, Enseres y Equipo de Oficina</v>
          </cell>
          <cell r="C960">
            <v>29138486.449999999</v>
          </cell>
          <cell r="D960">
            <v>0</v>
          </cell>
          <cell r="E960">
            <v>0</v>
          </cell>
          <cell r="F960">
            <v>29138486.449999999</v>
          </cell>
        </row>
        <row r="961">
          <cell r="A961">
            <v>8315100104</v>
          </cell>
          <cell r="B961" t="str">
            <v>Equipo de Comunicación</v>
          </cell>
          <cell r="C961">
            <v>6146280.4100000001</v>
          </cell>
          <cell r="D961">
            <v>0</v>
          </cell>
          <cell r="E961">
            <v>0</v>
          </cell>
          <cell r="F961">
            <v>6146280.4100000001</v>
          </cell>
        </row>
        <row r="962">
          <cell r="A962">
            <v>8315100105</v>
          </cell>
          <cell r="B962" t="str">
            <v>Equipo de Computacion</v>
          </cell>
          <cell r="C962">
            <v>7667377.4199999999</v>
          </cell>
          <cell r="D962">
            <v>0</v>
          </cell>
          <cell r="E962">
            <v>0</v>
          </cell>
          <cell r="F962">
            <v>7667377.4199999999</v>
          </cell>
        </row>
        <row r="963">
          <cell r="A963">
            <v>8315100106</v>
          </cell>
          <cell r="B963" t="str">
            <v>Equipo de Transporte, Traccion y Elevacion</v>
          </cell>
          <cell r="C963">
            <v>2622028.2000000002</v>
          </cell>
          <cell r="D963">
            <v>0</v>
          </cell>
          <cell r="E963">
            <v>0</v>
          </cell>
          <cell r="F963">
            <v>2622028.2000000002</v>
          </cell>
        </row>
        <row r="964">
          <cell r="A964">
            <v>831535</v>
          </cell>
          <cell r="B964" t="str">
            <v>CUENTAS POR COBRAR</v>
          </cell>
          <cell r="C964">
            <v>1235241067</v>
          </cell>
          <cell r="D964">
            <v>0</v>
          </cell>
          <cell r="E964">
            <v>0</v>
          </cell>
          <cell r="F964">
            <v>1235241067</v>
          </cell>
        </row>
        <row r="965">
          <cell r="A965">
            <v>83153501</v>
          </cell>
          <cell r="B965" t="str">
            <v>INGRESOS NO TRIBUTARIOS</v>
          </cell>
          <cell r="C965">
            <v>1235241067</v>
          </cell>
          <cell r="D965">
            <v>0</v>
          </cell>
          <cell r="E965">
            <v>0</v>
          </cell>
          <cell r="F965">
            <v>1235241067</v>
          </cell>
        </row>
        <row r="966">
          <cell r="A966">
            <v>8315350102</v>
          </cell>
          <cell r="B966" t="str">
            <v>MULTAS</v>
          </cell>
          <cell r="C966">
            <v>1235241067</v>
          </cell>
          <cell r="D966">
            <v>0</v>
          </cell>
          <cell r="E966">
            <v>0</v>
          </cell>
          <cell r="F966">
            <v>1235241067</v>
          </cell>
        </row>
        <row r="967">
          <cell r="A967">
            <v>8347</v>
          </cell>
          <cell r="B967" t="str">
            <v>BIENES ENTREGADOS A TERCEROS</v>
          </cell>
          <cell r="C967">
            <v>54141760.149999999</v>
          </cell>
          <cell r="D967">
            <v>0</v>
          </cell>
          <cell r="E967">
            <v>0</v>
          </cell>
          <cell r="F967">
            <v>54141760.149999999</v>
          </cell>
        </row>
        <row r="968">
          <cell r="A968">
            <v>834704</v>
          </cell>
          <cell r="B968" t="str">
            <v>PROPIEDAD PLANTA Y EQUIPO</v>
          </cell>
          <cell r="C968">
            <v>54141760.149999999</v>
          </cell>
          <cell r="D968">
            <v>0</v>
          </cell>
          <cell r="E968">
            <v>0</v>
          </cell>
          <cell r="F968">
            <v>54141760.149999999</v>
          </cell>
        </row>
        <row r="969">
          <cell r="A969">
            <v>83470401</v>
          </cell>
          <cell r="B969" t="str">
            <v>PROPIEDAD PLANTA Y EQUIPO</v>
          </cell>
          <cell r="C969">
            <v>8139400</v>
          </cell>
          <cell r="D969">
            <v>0</v>
          </cell>
          <cell r="E969">
            <v>0</v>
          </cell>
          <cell r="F969">
            <v>8139400</v>
          </cell>
        </row>
        <row r="970">
          <cell r="A970">
            <v>8347040104</v>
          </cell>
          <cell r="B970" t="str">
            <v>Equipo de Comunicacion</v>
          </cell>
          <cell r="C970">
            <v>1800000</v>
          </cell>
          <cell r="D970">
            <v>0</v>
          </cell>
          <cell r="E970">
            <v>0</v>
          </cell>
          <cell r="F970">
            <v>1800000</v>
          </cell>
        </row>
        <row r="971">
          <cell r="A971">
            <v>8347040105</v>
          </cell>
          <cell r="B971" t="str">
            <v>Equipo de Comunicacion</v>
          </cell>
          <cell r="C971">
            <v>6339400</v>
          </cell>
          <cell r="D971">
            <v>0</v>
          </cell>
          <cell r="E971">
            <v>0</v>
          </cell>
          <cell r="F971">
            <v>6339400</v>
          </cell>
        </row>
        <row r="972">
          <cell r="A972">
            <v>83470405</v>
          </cell>
          <cell r="B972" t="str">
            <v>MAQUINARIA Y EQUIPO</v>
          </cell>
          <cell r="C972">
            <v>3325663.23</v>
          </cell>
          <cell r="D972">
            <v>0</v>
          </cell>
          <cell r="E972">
            <v>0</v>
          </cell>
          <cell r="F972">
            <v>3325663.23</v>
          </cell>
        </row>
        <row r="973">
          <cell r="A973">
            <v>8347040501</v>
          </cell>
          <cell r="B973" t="str">
            <v>Equipo de Construccion</v>
          </cell>
          <cell r="C973">
            <v>2532030.0099999998</v>
          </cell>
          <cell r="D973">
            <v>0</v>
          </cell>
          <cell r="E973">
            <v>0</v>
          </cell>
          <cell r="F973">
            <v>2532030.0099999998</v>
          </cell>
        </row>
        <row r="974">
          <cell r="A974">
            <v>8347040511</v>
          </cell>
          <cell r="B974" t="str">
            <v>Herramientas y Accesorios</v>
          </cell>
          <cell r="C974">
            <v>793633.22</v>
          </cell>
          <cell r="D974">
            <v>0</v>
          </cell>
          <cell r="E974">
            <v>0</v>
          </cell>
          <cell r="F974">
            <v>793633.22</v>
          </cell>
        </row>
        <row r="975">
          <cell r="A975">
            <v>83470406</v>
          </cell>
          <cell r="B975" t="str">
            <v>EQUIPO MEDICO CIENTIFICO</v>
          </cell>
          <cell r="C975">
            <v>31691080.48</v>
          </cell>
          <cell r="D975">
            <v>0</v>
          </cell>
          <cell r="E975">
            <v>0</v>
          </cell>
          <cell r="F975">
            <v>31691080.48</v>
          </cell>
        </row>
        <row r="976">
          <cell r="A976">
            <v>8347040601</v>
          </cell>
          <cell r="B976" t="str">
            <v>Equipo de Investigacion</v>
          </cell>
          <cell r="C976">
            <v>31691080.48</v>
          </cell>
          <cell r="D976">
            <v>0</v>
          </cell>
          <cell r="E976">
            <v>0</v>
          </cell>
          <cell r="F976">
            <v>31691080.48</v>
          </cell>
        </row>
        <row r="977">
          <cell r="A977">
            <v>83470407</v>
          </cell>
          <cell r="B977" t="str">
            <v>EQUIPOS DE COMUNICACION Y COMPUTACION</v>
          </cell>
          <cell r="C977">
            <v>10985616.439999999</v>
          </cell>
          <cell r="D977">
            <v>0</v>
          </cell>
          <cell r="E977">
            <v>0</v>
          </cell>
          <cell r="F977">
            <v>10985616.439999999</v>
          </cell>
        </row>
        <row r="978">
          <cell r="A978">
            <v>8347040701</v>
          </cell>
          <cell r="B978" t="str">
            <v>Equipos de Comunicacion</v>
          </cell>
          <cell r="C978">
            <v>658437.71</v>
          </cell>
          <cell r="D978">
            <v>0</v>
          </cell>
          <cell r="E978">
            <v>0</v>
          </cell>
          <cell r="F978">
            <v>658437.71</v>
          </cell>
        </row>
        <row r="979">
          <cell r="A979">
            <v>8347040702</v>
          </cell>
          <cell r="B979" t="str">
            <v>Equipos de Computacion</v>
          </cell>
          <cell r="C979">
            <v>10327178.73</v>
          </cell>
          <cell r="D979">
            <v>0</v>
          </cell>
          <cell r="E979">
            <v>0</v>
          </cell>
          <cell r="F979">
            <v>10327178.73</v>
          </cell>
        </row>
        <row r="980">
          <cell r="A980">
            <v>8355</v>
          </cell>
          <cell r="B980" t="str">
            <v>EJECUCION DE PROYECTOS DE INVERSION</v>
          </cell>
          <cell r="C980">
            <v>0</v>
          </cell>
          <cell r="D980">
            <v>317064812.69999999</v>
          </cell>
          <cell r="E980">
            <v>0</v>
          </cell>
          <cell r="F980">
            <v>317064812.69999999</v>
          </cell>
        </row>
        <row r="981">
          <cell r="A981">
            <v>835511</v>
          </cell>
          <cell r="B981" t="str">
            <v>GASTOS</v>
          </cell>
          <cell r="C981">
            <v>0</v>
          </cell>
          <cell r="D981">
            <v>317064812.69999999</v>
          </cell>
          <cell r="E981">
            <v>0</v>
          </cell>
          <cell r="F981">
            <v>317064812.69999999</v>
          </cell>
        </row>
        <row r="982">
          <cell r="A982">
            <v>83551101</v>
          </cell>
          <cell r="B982" t="str">
            <v>SISTEMA GENERAL DE REGALIAS</v>
          </cell>
          <cell r="C982">
            <v>0</v>
          </cell>
          <cell r="D982">
            <v>317064812.69999999</v>
          </cell>
          <cell r="E982">
            <v>0</v>
          </cell>
          <cell r="F982">
            <v>317064812.69999999</v>
          </cell>
        </row>
        <row r="983">
          <cell r="A983">
            <v>8355110102</v>
          </cell>
          <cell r="B983" t="str">
            <v>Caño Hondo FDR</v>
          </cell>
          <cell r="C983">
            <v>0</v>
          </cell>
          <cell r="D983">
            <v>38349388.5</v>
          </cell>
          <cell r="E983">
            <v>0</v>
          </cell>
          <cell r="F983">
            <v>38349388.5</v>
          </cell>
        </row>
        <row r="984">
          <cell r="A984">
            <v>8355110103</v>
          </cell>
          <cell r="B984" t="str">
            <v>Caño Martinica FDR</v>
          </cell>
          <cell r="C984">
            <v>0</v>
          </cell>
          <cell r="D984">
            <v>240366035.69999999</v>
          </cell>
          <cell r="E984">
            <v>0</v>
          </cell>
          <cell r="F984">
            <v>240366035.69999999</v>
          </cell>
        </row>
        <row r="985">
          <cell r="A985">
            <v>8355110104</v>
          </cell>
          <cell r="B985" t="str">
            <v>Caño Tributarios FDR</v>
          </cell>
          <cell r="C985">
            <v>0</v>
          </cell>
          <cell r="D985">
            <v>38349388.5</v>
          </cell>
          <cell r="E985">
            <v>0</v>
          </cell>
          <cell r="F985">
            <v>38349388.5</v>
          </cell>
        </row>
        <row r="986">
          <cell r="A986">
            <v>89</v>
          </cell>
          <cell r="B986" t="str">
            <v>DEUDORAS POR CONTRA (CR)</v>
          </cell>
          <cell r="C986">
            <v>-3653726926.5500002</v>
          </cell>
          <cell r="D986">
            <v>33837712.649999999</v>
          </cell>
          <cell r="E986">
            <v>331535093.32999998</v>
          </cell>
          <cell r="F986">
            <v>-3951424307.23</v>
          </cell>
        </row>
        <row r="987">
          <cell r="A987">
            <v>8905</v>
          </cell>
          <cell r="B987" t="str">
            <v>ACTIVOS CONTINGENTES POR EL CONTRA (CR)</v>
          </cell>
          <cell r="C987">
            <v>-2260215586.3499999</v>
          </cell>
          <cell r="D987">
            <v>33837712.649999999</v>
          </cell>
          <cell r="E987">
            <v>14470280.630000001</v>
          </cell>
          <cell r="F987">
            <v>-2240848154.3299999</v>
          </cell>
        </row>
        <row r="988">
          <cell r="A988">
            <v>890590</v>
          </cell>
          <cell r="B988" t="str">
            <v>Otros Activos Contingentes por Contra</v>
          </cell>
          <cell r="C988">
            <v>-2260215586.3499999</v>
          </cell>
          <cell r="D988">
            <v>33837712.649999999</v>
          </cell>
          <cell r="E988">
            <v>14470280.630000001</v>
          </cell>
          <cell r="F988">
            <v>-2240848154.3299999</v>
          </cell>
        </row>
        <row r="989">
          <cell r="A989">
            <v>89059001</v>
          </cell>
          <cell r="B989" t="str">
            <v>INTERESES DE MORA</v>
          </cell>
          <cell r="C989">
            <v>-2073935941</v>
          </cell>
          <cell r="D989">
            <v>2705202</v>
          </cell>
          <cell r="E989">
            <v>0</v>
          </cell>
          <cell r="F989">
            <v>-2071230739</v>
          </cell>
        </row>
        <row r="990">
          <cell r="A990">
            <v>8905900101</v>
          </cell>
          <cell r="B990" t="str">
            <v>Tasa por Uso de Agua</v>
          </cell>
          <cell r="C990">
            <v>-542486875</v>
          </cell>
          <cell r="D990">
            <v>1754212</v>
          </cell>
          <cell r="E990">
            <v>0</v>
          </cell>
          <cell r="F990">
            <v>-540732663</v>
          </cell>
        </row>
        <row r="991">
          <cell r="A991">
            <v>8905900102</v>
          </cell>
          <cell r="B991" t="str">
            <v>TasaRetributiva</v>
          </cell>
          <cell r="C991">
            <v>-1447214648</v>
          </cell>
          <cell r="D991">
            <v>0</v>
          </cell>
          <cell r="E991">
            <v>0</v>
          </cell>
          <cell r="F991">
            <v>-1447214648</v>
          </cell>
        </row>
        <row r="992">
          <cell r="A992">
            <v>8905900103</v>
          </cell>
          <cell r="B992" t="str">
            <v>Seguimiento</v>
          </cell>
          <cell r="C992">
            <v>-84234418</v>
          </cell>
          <cell r="D992">
            <v>950990</v>
          </cell>
          <cell r="E992">
            <v>0</v>
          </cell>
          <cell r="F992">
            <v>-83283428</v>
          </cell>
        </row>
        <row r="993">
          <cell r="A993">
            <v>89059002</v>
          </cell>
          <cell r="B993" t="str">
            <v>INGRESOS NO TRIBUTARIOS</v>
          </cell>
          <cell r="C993">
            <v>-159491694.25999999</v>
          </cell>
          <cell r="D993">
            <v>0</v>
          </cell>
          <cell r="E993">
            <v>0</v>
          </cell>
          <cell r="F993">
            <v>-159491694.25999999</v>
          </cell>
        </row>
        <row r="994">
          <cell r="A994">
            <v>8905900201</v>
          </cell>
          <cell r="B994" t="str">
            <v>Tasa por Uso de Agua</v>
          </cell>
          <cell r="C994">
            <v>-68362486.409999996</v>
          </cell>
          <cell r="D994">
            <v>0</v>
          </cell>
          <cell r="E994">
            <v>0</v>
          </cell>
          <cell r="F994">
            <v>-68362486.409999996</v>
          </cell>
        </row>
        <row r="995">
          <cell r="A995">
            <v>8905900202</v>
          </cell>
          <cell r="B995" t="str">
            <v>Tasa Retributiva</v>
          </cell>
          <cell r="C995">
            <v>-91129207.849999994</v>
          </cell>
          <cell r="D995">
            <v>0</v>
          </cell>
          <cell r="E995">
            <v>0</v>
          </cell>
          <cell r="F995">
            <v>-91129207.849999994</v>
          </cell>
        </row>
        <row r="996">
          <cell r="A996">
            <v>89059003</v>
          </cell>
          <cell r="B996" t="str">
            <v>TITULOS JUDICIALES</v>
          </cell>
          <cell r="C996">
            <v>-26787951.09</v>
          </cell>
          <cell r="D996">
            <v>31132510.649999999</v>
          </cell>
          <cell r="E996">
            <v>14470280.630000001</v>
          </cell>
          <cell r="F996">
            <v>-10125721.07</v>
          </cell>
        </row>
        <row r="997">
          <cell r="A997">
            <v>8905900301</v>
          </cell>
          <cell r="B997" t="str">
            <v>Títulos Judiciales</v>
          </cell>
          <cell r="C997">
            <v>-26787951.09</v>
          </cell>
          <cell r="D997">
            <v>31132510.649999999</v>
          </cell>
          <cell r="E997">
            <v>14470280.630000001</v>
          </cell>
          <cell r="F997">
            <v>-10125721.07</v>
          </cell>
        </row>
        <row r="998">
          <cell r="A998">
            <v>8915</v>
          </cell>
          <cell r="B998" t="str">
            <v>DEUDORAS DE CONTROL POR CONTRA (CR)</v>
          </cell>
          <cell r="C998">
            <v>-1393511340.2</v>
          </cell>
          <cell r="D998">
            <v>0</v>
          </cell>
          <cell r="E998">
            <v>317064812.69999999</v>
          </cell>
          <cell r="F998">
            <v>-1710576152.9000001</v>
          </cell>
        </row>
        <row r="999">
          <cell r="A999">
            <v>891506</v>
          </cell>
          <cell r="B999" t="str">
            <v>BIENES Y DERECHOS RETIRADOS</v>
          </cell>
          <cell r="C999">
            <v>-1339369580.05</v>
          </cell>
          <cell r="D999">
            <v>0</v>
          </cell>
          <cell r="E999">
            <v>0</v>
          </cell>
          <cell r="F999">
            <v>-1339369580.05</v>
          </cell>
        </row>
        <row r="1000">
          <cell r="A1000">
            <v>89150601</v>
          </cell>
          <cell r="B1000" t="str">
            <v>PROPIEDAD,PLANTA Y EQUIPO</v>
          </cell>
          <cell r="C1000">
            <v>-104128513.05</v>
          </cell>
          <cell r="D1000">
            <v>0</v>
          </cell>
          <cell r="E1000">
            <v>0</v>
          </cell>
          <cell r="F1000">
            <v>-104128513.05</v>
          </cell>
        </row>
        <row r="1001">
          <cell r="A1001">
            <v>8915060101</v>
          </cell>
          <cell r="B1001" t="str">
            <v>Propiedad, Planta y Equipo</v>
          </cell>
          <cell r="C1001">
            <v>-104128513.05</v>
          </cell>
          <cell r="D1001">
            <v>0</v>
          </cell>
          <cell r="E1001">
            <v>0</v>
          </cell>
          <cell r="F1001">
            <v>-104128513.05</v>
          </cell>
        </row>
        <row r="1002">
          <cell r="A1002">
            <v>89150605</v>
          </cell>
          <cell r="B1002" t="str">
            <v>CUENTAS POR COBRAR</v>
          </cell>
          <cell r="C1002">
            <v>-1235241067</v>
          </cell>
          <cell r="D1002">
            <v>0</v>
          </cell>
          <cell r="E1002">
            <v>0</v>
          </cell>
          <cell r="F1002">
            <v>-1235241067</v>
          </cell>
        </row>
        <row r="1003">
          <cell r="A1003">
            <v>8915060502</v>
          </cell>
          <cell r="B1003" t="str">
            <v>Multas</v>
          </cell>
          <cell r="C1003">
            <v>-1235241067</v>
          </cell>
          <cell r="D1003">
            <v>0</v>
          </cell>
          <cell r="E1003">
            <v>0</v>
          </cell>
          <cell r="F1003">
            <v>-1235241067</v>
          </cell>
        </row>
        <row r="1004">
          <cell r="A1004">
            <v>891516</v>
          </cell>
          <cell r="B1004" t="str">
            <v>EJECUCION DE PROYECTOS DE INVERSION</v>
          </cell>
          <cell r="C1004">
            <v>0</v>
          </cell>
          <cell r="D1004">
            <v>0</v>
          </cell>
          <cell r="E1004">
            <v>317064812.69999999</v>
          </cell>
          <cell r="F1004">
            <v>-317064812.69999999</v>
          </cell>
        </row>
        <row r="1005">
          <cell r="A1005">
            <v>89151601</v>
          </cell>
          <cell r="B1005" t="str">
            <v>SISTEMA GENERAL DE REGALIAS</v>
          </cell>
          <cell r="C1005">
            <v>0</v>
          </cell>
          <cell r="D1005">
            <v>0</v>
          </cell>
          <cell r="E1005">
            <v>317064812.69999999</v>
          </cell>
          <cell r="F1005">
            <v>-317064812.69999999</v>
          </cell>
        </row>
        <row r="1006">
          <cell r="A1006">
            <v>8915160101</v>
          </cell>
          <cell r="B1006" t="str">
            <v>Gastos SGR</v>
          </cell>
          <cell r="C1006">
            <v>0</v>
          </cell>
          <cell r="D1006">
            <v>0</v>
          </cell>
          <cell r="E1006">
            <v>317064812.69999999</v>
          </cell>
          <cell r="F1006">
            <v>-317064812.69999999</v>
          </cell>
        </row>
        <row r="1007">
          <cell r="A1007">
            <v>891518</v>
          </cell>
          <cell r="B1007" t="str">
            <v>BIENES ENTREGADOS A TERCEROS</v>
          </cell>
          <cell r="C1007">
            <v>-54141760.149999999</v>
          </cell>
          <cell r="D1007">
            <v>0</v>
          </cell>
          <cell r="E1007">
            <v>0</v>
          </cell>
          <cell r="F1007">
            <v>-54141760.149999999</v>
          </cell>
        </row>
        <row r="1008">
          <cell r="A1008">
            <v>89151801</v>
          </cell>
          <cell r="B1008" t="str">
            <v>BIENES ENTREGADOS A TERCEROS</v>
          </cell>
          <cell r="C1008">
            <v>-54141760.149999999</v>
          </cell>
          <cell r="D1008">
            <v>0</v>
          </cell>
          <cell r="E1008">
            <v>0</v>
          </cell>
          <cell r="F1008">
            <v>-54141760.149999999</v>
          </cell>
        </row>
        <row r="1009">
          <cell r="A1009">
            <v>8915180101</v>
          </cell>
          <cell r="B1009" t="str">
            <v>Bienes entregados a terceros</v>
          </cell>
          <cell r="C1009">
            <v>-46002360.149999999</v>
          </cell>
          <cell r="D1009">
            <v>0</v>
          </cell>
          <cell r="E1009">
            <v>0</v>
          </cell>
          <cell r="F1009">
            <v>-46002360.149999999</v>
          </cell>
        </row>
        <row r="1010">
          <cell r="A1010">
            <v>8915180104</v>
          </cell>
          <cell r="B1010" t="str">
            <v>Equipos de Comunicacion</v>
          </cell>
          <cell r="C1010">
            <v>-1800000</v>
          </cell>
          <cell r="D1010">
            <v>0</v>
          </cell>
          <cell r="E1010">
            <v>0</v>
          </cell>
          <cell r="F1010">
            <v>-1800000</v>
          </cell>
        </row>
        <row r="1011">
          <cell r="A1011">
            <v>8915180105</v>
          </cell>
          <cell r="B1011" t="str">
            <v>Equipos de Computacion</v>
          </cell>
          <cell r="C1011">
            <v>-6339400</v>
          </cell>
          <cell r="D1011">
            <v>0</v>
          </cell>
          <cell r="E1011">
            <v>0</v>
          </cell>
          <cell r="F1011">
            <v>-6339400</v>
          </cell>
        </row>
        <row r="1012">
          <cell r="A1012">
            <v>9</v>
          </cell>
          <cell r="B1012" t="str">
            <v>CUENTAS DE ORDEN ACREEDORAS</v>
          </cell>
          <cell r="C1012">
            <v>0</v>
          </cell>
          <cell r="D1012">
            <v>77400951.950000003</v>
          </cell>
          <cell r="E1012">
            <v>77400951.950000003</v>
          </cell>
          <cell r="F1012">
            <v>0</v>
          </cell>
        </row>
        <row r="1013">
          <cell r="A1013">
            <v>91</v>
          </cell>
          <cell r="B1013" t="str">
            <v>PASIVOS CONTINGENTES</v>
          </cell>
          <cell r="C1013">
            <v>-358984780416</v>
          </cell>
          <cell r="D1013">
            <v>0</v>
          </cell>
          <cell r="E1013">
            <v>77035562</v>
          </cell>
          <cell r="F1013">
            <v>-359061815978</v>
          </cell>
        </row>
        <row r="1014">
          <cell r="A1014">
            <v>9120</v>
          </cell>
          <cell r="B1014" t="str">
            <v>LITIGIOS Y MECANISMOS ALTERNATIVOS DE SOLUCION DE CONFLICTOS</v>
          </cell>
          <cell r="C1014">
            <v>-358984780416</v>
          </cell>
          <cell r="D1014">
            <v>0</v>
          </cell>
          <cell r="E1014">
            <v>77035562</v>
          </cell>
          <cell r="F1014">
            <v>-359061815978</v>
          </cell>
        </row>
        <row r="1015">
          <cell r="A1015">
            <v>912004</v>
          </cell>
          <cell r="B1015" t="str">
            <v>Administrativos</v>
          </cell>
          <cell r="C1015">
            <v>-358984780416</v>
          </cell>
          <cell r="D1015">
            <v>0</v>
          </cell>
          <cell r="E1015">
            <v>77035562</v>
          </cell>
          <cell r="F1015">
            <v>-359061815978</v>
          </cell>
        </row>
        <row r="1016">
          <cell r="A1016">
            <v>91200401</v>
          </cell>
          <cell r="B1016" t="str">
            <v>ADMINISTRATIVAS</v>
          </cell>
          <cell r="C1016">
            <v>-358984780416</v>
          </cell>
          <cell r="D1016">
            <v>0</v>
          </cell>
          <cell r="E1016">
            <v>77035562</v>
          </cell>
          <cell r="F1016">
            <v>-359061815978</v>
          </cell>
        </row>
        <row r="1017">
          <cell r="A1017">
            <v>9120040101</v>
          </cell>
          <cell r="B1017" t="str">
            <v>Accion de nulidad y  rest. del dere</v>
          </cell>
          <cell r="C1017">
            <v>-3109223203</v>
          </cell>
          <cell r="D1017">
            <v>0</v>
          </cell>
          <cell r="E1017">
            <v>0</v>
          </cell>
          <cell r="F1017">
            <v>-3109223203</v>
          </cell>
        </row>
        <row r="1018">
          <cell r="A1018">
            <v>9120040102</v>
          </cell>
          <cell r="B1018" t="str">
            <v>Accion de reparacion directa</v>
          </cell>
          <cell r="C1018">
            <v>-108365460066</v>
          </cell>
          <cell r="D1018">
            <v>0</v>
          </cell>
          <cell r="E1018">
            <v>77035562</v>
          </cell>
          <cell r="F1018">
            <v>-108442495628</v>
          </cell>
        </row>
        <row r="1019">
          <cell r="A1019">
            <v>9120040105</v>
          </cell>
          <cell r="B1019" t="str">
            <v>Accion de Grupo</v>
          </cell>
          <cell r="C1019">
            <v>-246356230341</v>
          </cell>
          <cell r="D1019">
            <v>0</v>
          </cell>
          <cell r="E1019">
            <v>0</v>
          </cell>
          <cell r="F1019">
            <v>-246356230341</v>
          </cell>
        </row>
        <row r="1020">
          <cell r="A1020">
            <v>9120040106</v>
          </cell>
          <cell r="B1020" t="str">
            <v>Ejecutivo</v>
          </cell>
          <cell r="C1020">
            <v>-654727000</v>
          </cell>
          <cell r="D1020">
            <v>0</v>
          </cell>
          <cell r="E1020">
            <v>0</v>
          </cell>
          <cell r="F1020">
            <v>-654727000</v>
          </cell>
        </row>
        <row r="1021">
          <cell r="A1021">
            <v>9120040107</v>
          </cell>
          <cell r="B1021" t="str">
            <v>Controversias Contractuales</v>
          </cell>
          <cell r="C1021">
            <v>-499139806</v>
          </cell>
          <cell r="D1021">
            <v>0</v>
          </cell>
          <cell r="E1021">
            <v>0</v>
          </cell>
          <cell r="F1021">
            <v>-499139806</v>
          </cell>
        </row>
        <row r="1022">
          <cell r="A1022">
            <v>93</v>
          </cell>
          <cell r="B1022" t="str">
            <v>ACREEDORAS DE CONTROL</v>
          </cell>
          <cell r="C1022">
            <v>-293405130.20999998</v>
          </cell>
          <cell r="D1022">
            <v>365389.95</v>
          </cell>
          <cell r="E1022">
            <v>0</v>
          </cell>
          <cell r="F1022">
            <v>-293039740.25999999</v>
          </cell>
        </row>
        <row r="1023">
          <cell r="A1023">
            <v>9301</v>
          </cell>
          <cell r="B1023" t="str">
            <v>BIENES Y DERECHOS RECIBIDOS EN GARANTIA</v>
          </cell>
          <cell r="C1023">
            <v>-287036222.20999998</v>
          </cell>
          <cell r="D1023">
            <v>365389.95</v>
          </cell>
          <cell r="E1023">
            <v>0</v>
          </cell>
          <cell r="F1023">
            <v>-286670832.25999999</v>
          </cell>
        </row>
        <row r="1024">
          <cell r="A1024">
            <v>930102</v>
          </cell>
          <cell r="B1024" t="str">
            <v>DERECHOS</v>
          </cell>
          <cell r="C1024">
            <v>-287036222.20999998</v>
          </cell>
          <cell r="D1024">
            <v>365389.95</v>
          </cell>
          <cell r="E1024">
            <v>0</v>
          </cell>
          <cell r="F1024">
            <v>-286670832.25999999</v>
          </cell>
        </row>
        <row r="1025">
          <cell r="A1025">
            <v>93010201</v>
          </cell>
          <cell r="B1025" t="str">
            <v>TITULOS JUDICIALES</v>
          </cell>
          <cell r="C1025">
            <v>-287036222.20999998</v>
          </cell>
          <cell r="D1025">
            <v>365389.95</v>
          </cell>
          <cell r="E1025">
            <v>0</v>
          </cell>
          <cell r="F1025">
            <v>-286670832.25999999</v>
          </cell>
        </row>
        <row r="1026">
          <cell r="A1026">
            <v>9301020101</v>
          </cell>
          <cell r="B1026" t="str">
            <v>Titulos Judiciales</v>
          </cell>
          <cell r="C1026">
            <v>-287036222.20999998</v>
          </cell>
          <cell r="D1026">
            <v>365389.95</v>
          </cell>
          <cell r="E1026">
            <v>0</v>
          </cell>
          <cell r="F1026">
            <v>-286670832.25999999</v>
          </cell>
        </row>
        <row r="1027">
          <cell r="A1027">
            <v>9306</v>
          </cell>
          <cell r="B1027" t="str">
            <v>BIENES RECIBIDOS EN CUSTODIA</v>
          </cell>
          <cell r="C1027">
            <v>-6368908</v>
          </cell>
          <cell r="D1027">
            <v>0</v>
          </cell>
          <cell r="E1027">
            <v>0</v>
          </cell>
          <cell r="F1027">
            <v>-6368908</v>
          </cell>
        </row>
        <row r="1028">
          <cell r="A1028">
            <v>930617</v>
          </cell>
          <cell r="B1028" t="str">
            <v>Propiedades, Planta y Equipo</v>
          </cell>
          <cell r="C1028">
            <v>-6368908</v>
          </cell>
          <cell r="D1028">
            <v>0</v>
          </cell>
          <cell r="E1028">
            <v>0</v>
          </cell>
          <cell r="F1028">
            <v>-6368908</v>
          </cell>
        </row>
        <row r="1029">
          <cell r="A1029">
            <v>93061701</v>
          </cell>
          <cell r="B1029" t="str">
            <v>EQUIPO DE COMUNICACION Y COMPUTACION</v>
          </cell>
          <cell r="C1029">
            <v>-3718908</v>
          </cell>
          <cell r="D1029">
            <v>0</v>
          </cell>
          <cell r="E1029">
            <v>0</v>
          </cell>
          <cell r="F1029">
            <v>-3718908</v>
          </cell>
        </row>
        <row r="1030">
          <cell r="A1030">
            <v>9306170101</v>
          </cell>
          <cell r="B1030" t="str">
            <v>Equipo de Comunicacion y Computacion</v>
          </cell>
          <cell r="C1030">
            <v>-3718908</v>
          </cell>
          <cell r="D1030">
            <v>0</v>
          </cell>
          <cell r="E1030">
            <v>0</v>
          </cell>
          <cell r="F1030">
            <v>-3718908</v>
          </cell>
        </row>
        <row r="1031">
          <cell r="A1031">
            <v>93061702</v>
          </cell>
          <cell r="B1031" t="str">
            <v>EQUIPO DE TRANSPORTE, TRACCION Y ELEVACION</v>
          </cell>
          <cell r="C1031">
            <v>-2650000</v>
          </cell>
          <cell r="D1031">
            <v>0</v>
          </cell>
          <cell r="E1031">
            <v>0</v>
          </cell>
          <cell r="F1031">
            <v>-2650000</v>
          </cell>
        </row>
        <row r="1032">
          <cell r="A1032">
            <v>9306170201</v>
          </cell>
          <cell r="B1032" t="str">
            <v>Equipo de Transporte, Tracción y Elevacion</v>
          </cell>
          <cell r="C1032">
            <v>-2650000</v>
          </cell>
          <cell r="D1032">
            <v>0</v>
          </cell>
          <cell r="E1032">
            <v>0</v>
          </cell>
          <cell r="F1032">
            <v>-2650000</v>
          </cell>
        </row>
        <row r="1033">
          <cell r="A1033">
            <v>99</v>
          </cell>
          <cell r="B1033" t="str">
            <v>ACREEDORAS POR CONTRA (DB)</v>
          </cell>
          <cell r="C1033">
            <v>359278185546.21002</v>
          </cell>
          <cell r="D1033">
            <v>77035562</v>
          </cell>
          <cell r="E1033">
            <v>365389.95</v>
          </cell>
          <cell r="F1033">
            <v>359354855718.26001</v>
          </cell>
        </row>
        <row r="1034">
          <cell r="A1034">
            <v>9905</v>
          </cell>
          <cell r="B1034" t="str">
            <v>PASIVOS CONTINGENTES POR CONTRA (DB)</v>
          </cell>
          <cell r="C1034">
            <v>358984780416</v>
          </cell>
          <cell r="D1034">
            <v>77035562</v>
          </cell>
          <cell r="E1034">
            <v>0</v>
          </cell>
          <cell r="F1034">
            <v>359061815978</v>
          </cell>
        </row>
        <row r="1035">
          <cell r="A1035">
            <v>990505</v>
          </cell>
          <cell r="B1035" t="str">
            <v>LITIGIOS Y MECANISMOS ALTERNATIVOS DE SOLUCION DE CONFLICTOS</v>
          </cell>
          <cell r="C1035">
            <v>358984780416</v>
          </cell>
          <cell r="D1035">
            <v>77035562</v>
          </cell>
          <cell r="E1035">
            <v>0</v>
          </cell>
          <cell r="F1035">
            <v>359061815978</v>
          </cell>
        </row>
        <row r="1036">
          <cell r="A1036">
            <v>99050501</v>
          </cell>
          <cell r="B1036" t="str">
            <v>DEMANDAS ADMINISTRATIVAS</v>
          </cell>
          <cell r="C1036">
            <v>358984780416</v>
          </cell>
          <cell r="D1036">
            <v>77035562</v>
          </cell>
          <cell r="E1036">
            <v>0</v>
          </cell>
          <cell r="F1036">
            <v>359061815978</v>
          </cell>
        </row>
        <row r="1037">
          <cell r="A1037">
            <v>9905050101</v>
          </cell>
          <cell r="B1037" t="str">
            <v>Demandas administrativas</v>
          </cell>
          <cell r="C1037">
            <v>358984780416</v>
          </cell>
          <cell r="D1037">
            <v>77035562</v>
          </cell>
          <cell r="E1037">
            <v>0</v>
          </cell>
          <cell r="F1037">
            <v>359061815978</v>
          </cell>
        </row>
        <row r="1038">
          <cell r="A1038">
            <v>9915</v>
          </cell>
          <cell r="B1038" t="str">
            <v>ACREEDORAS DE CONTROL POR  CONTRA (DB)</v>
          </cell>
          <cell r="C1038">
            <v>293405130.20999998</v>
          </cell>
          <cell r="D1038">
            <v>0</v>
          </cell>
          <cell r="E1038">
            <v>365389.95</v>
          </cell>
          <cell r="F1038">
            <v>293039740.25999999</v>
          </cell>
        </row>
        <row r="1039">
          <cell r="A1039">
            <v>991502</v>
          </cell>
          <cell r="B1039" t="str">
            <v>BIENES RECIBIDOS EN CUSTODIA</v>
          </cell>
          <cell r="C1039">
            <v>6368908</v>
          </cell>
          <cell r="D1039">
            <v>0</v>
          </cell>
          <cell r="E1039">
            <v>0</v>
          </cell>
          <cell r="F1039">
            <v>6368908</v>
          </cell>
        </row>
        <row r="1040">
          <cell r="A1040">
            <v>99150201</v>
          </cell>
          <cell r="B1040" t="str">
            <v>BIENES RECIBIDOS DE TERCEROS</v>
          </cell>
          <cell r="C1040">
            <v>6368908</v>
          </cell>
          <cell r="D1040">
            <v>0</v>
          </cell>
          <cell r="E1040">
            <v>0</v>
          </cell>
          <cell r="F1040">
            <v>6368908</v>
          </cell>
        </row>
        <row r="1041">
          <cell r="A1041">
            <v>9915020101</v>
          </cell>
          <cell r="B1041" t="str">
            <v>Equipo de comunicacion-computacion/</v>
          </cell>
          <cell r="C1041">
            <v>6368908</v>
          </cell>
          <cell r="D1041">
            <v>0</v>
          </cell>
          <cell r="E1041">
            <v>0</v>
          </cell>
          <cell r="F1041">
            <v>6368908</v>
          </cell>
        </row>
        <row r="1042">
          <cell r="A1042">
            <v>991524</v>
          </cell>
          <cell r="B1042" t="str">
            <v>BIENES Y DERECHOS RECIBIDOS EN GARANTIA</v>
          </cell>
          <cell r="C1042">
            <v>287036222.20999998</v>
          </cell>
          <cell r="D1042">
            <v>0</v>
          </cell>
          <cell r="E1042">
            <v>365389.95</v>
          </cell>
          <cell r="F1042">
            <v>286670832.25999999</v>
          </cell>
        </row>
        <row r="1043">
          <cell r="A1043">
            <v>99152401</v>
          </cell>
          <cell r="B1043" t="str">
            <v>DERECHOS</v>
          </cell>
          <cell r="C1043">
            <v>287036222.20999998</v>
          </cell>
          <cell r="D1043">
            <v>0</v>
          </cell>
          <cell r="E1043">
            <v>365389.95</v>
          </cell>
          <cell r="F1043">
            <v>286670832.25999999</v>
          </cell>
        </row>
        <row r="1044">
          <cell r="A1044">
            <v>9915240101</v>
          </cell>
          <cell r="B1044" t="str">
            <v>Titulos Judiciales con Terceros</v>
          </cell>
          <cell r="C1044">
            <v>287036222.20999998</v>
          </cell>
          <cell r="D1044">
            <v>0</v>
          </cell>
          <cell r="E1044">
            <v>365389.95</v>
          </cell>
          <cell r="F1044">
            <v>286670832.25999999</v>
          </cell>
        </row>
        <row r="1045">
          <cell r="B1045" t="str">
            <v xml:space="preserve">Totales: </v>
          </cell>
          <cell r="D1045">
            <v>22239193147.700001</v>
          </cell>
          <cell r="E1045">
            <v>22239193147.700001</v>
          </cell>
        </row>
        <row r="1046">
          <cell r="B1046" t="str">
            <v xml:space="preserve">Diferencia: </v>
          </cell>
          <cell r="C1046">
            <v>0</v>
          </cell>
        </row>
      </sheetData>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60"/>
  <sheetViews>
    <sheetView showGridLines="0" topLeftCell="A32" zoomScaleNormal="100" zoomScalePageLayoutView="110" workbookViewId="0">
      <selection activeCell="C60" sqref="C60:I61"/>
    </sheetView>
  </sheetViews>
  <sheetFormatPr baseColWidth="10" defaultColWidth="11.42578125" defaultRowHeight="15.75" x14ac:dyDescent="0.25"/>
  <cols>
    <col min="1" max="1" width="17.5703125" style="1" customWidth="1"/>
    <col min="2" max="2" width="38.7109375" style="1" customWidth="1"/>
    <col min="3" max="3" width="5" style="1" hidden="1" customWidth="1"/>
    <col min="4" max="4" width="3" style="1" customWidth="1"/>
    <col min="5" max="5" width="0.5703125" style="1" customWidth="1"/>
    <col min="6" max="6" width="7" style="2" customWidth="1"/>
    <col min="7" max="7" width="22.42578125" style="3" customWidth="1"/>
    <col min="8" max="8" width="0.5703125" style="4" customWidth="1"/>
    <col min="9" max="9" width="22" style="5" bestFit="1" customWidth="1"/>
    <col min="10" max="10" width="0.5703125" style="6" customWidth="1"/>
    <col min="11" max="11" width="23.42578125" style="7" customWidth="1"/>
    <col min="12" max="12" width="0.7109375" style="6" customWidth="1"/>
    <col min="13" max="13" width="14.42578125" style="8" bestFit="1" customWidth="1"/>
    <col min="14" max="14" width="14.5703125" style="1" bestFit="1" customWidth="1"/>
    <col min="15" max="16384" width="11.42578125" style="1"/>
  </cols>
  <sheetData>
    <row r="1" spans="2:14" ht="9" customHeight="1" x14ac:dyDescent="0.25"/>
    <row r="2" spans="2:14" ht="9.75" hidden="1" customHeight="1" x14ac:dyDescent="0.25"/>
    <row r="3" spans="2:14" s="10" customFormat="1" ht="18.75" x14ac:dyDescent="0.3">
      <c r="B3" s="9" t="s">
        <v>0</v>
      </c>
      <c r="C3" s="9"/>
      <c r="D3" s="9"/>
      <c r="E3" s="9"/>
      <c r="F3" s="9"/>
      <c r="G3" s="9"/>
      <c r="H3" s="9"/>
      <c r="I3" s="9"/>
      <c r="J3" s="9"/>
      <c r="K3" s="9"/>
      <c r="L3" s="9"/>
      <c r="M3" s="9"/>
    </row>
    <row r="4" spans="2:14" ht="18.75" x14ac:dyDescent="0.3">
      <c r="B4" s="9" t="s">
        <v>1</v>
      </c>
      <c r="C4" s="9"/>
      <c r="D4" s="9"/>
      <c r="E4" s="9"/>
      <c r="F4" s="9"/>
      <c r="G4" s="9"/>
      <c r="H4" s="9"/>
      <c r="I4" s="9"/>
      <c r="J4" s="9"/>
      <c r="K4" s="9"/>
      <c r="L4" s="9"/>
      <c r="M4" s="9"/>
    </row>
    <row r="5" spans="2:14" ht="18.75" x14ac:dyDescent="0.3">
      <c r="B5" s="11" t="s">
        <v>2</v>
      </c>
      <c r="C5" s="11"/>
      <c r="D5" s="11"/>
      <c r="E5" s="11"/>
      <c r="F5" s="11"/>
      <c r="G5" s="11"/>
      <c r="H5" s="11"/>
      <c r="I5" s="11"/>
      <c r="J5" s="11"/>
      <c r="K5" s="11"/>
      <c r="L5" s="11"/>
      <c r="M5" s="11"/>
    </row>
    <row r="6" spans="2:14" ht="18.75" x14ac:dyDescent="0.3">
      <c r="B6" s="9" t="s">
        <v>3</v>
      </c>
      <c r="C6" s="9"/>
      <c r="D6" s="9"/>
      <c r="E6" s="9"/>
      <c r="F6" s="9"/>
      <c r="G6" s="9"/>
      <c r="H6" s="9"/>
      <c r="I6" s="9"/>
      <c r="J6" s="9"/>
      <c r="K6" s="9"/>
      <c r="L6" s="9"/>
      <c r="M6" s="9"/>
    </row>
    <row r="7" spans="2:14" ht="6" customHeight="1" x14ac:dyDescent="0.25"/>
    <row r="8" spans="2:14" s="10" customFormat="1" ht="15" customHeight="1" x14ac:dyDescent="0.25">
      <c r="B8" s="12" t="s">
        <v>4</v>
      </c>
      <c r="C8" s="12"/>
      <c r="D8" s="12"/>
      <c r="E8" s="12"/>
      <c r="F8" s="13" t="s">
        <v>5</v>
      </c>
      <c r="G8" s="14" t="s">
        <v>6</v>
      </c>
      <c r="H8" s="15"/>
      <c r="I8" s="14" t="s">
        <v>7</v>
      </c>
      <c r="J8" s="16"/>
      <c r="K8" s="17" t="s">
        <v>8</v>
      </c>
      <c r="L8" s="18"/>
      <c r="M8" s="19" t="s">
        <v>9</v>
      </c>
    </row>
    <row r="9" spans="2:14" s="18" customFormat="1" ht="3.75" customHeight="1" x14ac:dyDescent="0.25">
      <c r="F9" s="20"/>
      <c r="G9" s="21"/>
      <c r="H9" s="22"/>
      <c r="I9" s="23"/>
      <c r="K9" s="24"/>
      <c r="M9" s="25"/>
    </row>
    <row r="10" spans="2:14" s="32" customFormat="1" ht="15.75" customHeight="1" x14ac:dyDescent="0.25">
      <c r="B10" s="26" t="s">
        <v>10</v>
      </c>
      <c r="C10" s="26"/>
      <c r="D10" s="26"/>
      <c r="E10" s="26"/>
      <c r="F10" s="26"/>
      <c r="G10" s="27"/>
      <c r="H10" s="28"/>
      <c r="I10" s="27"/>
      <c r="J10" s="29"/>
      <c r="K10" s="30"/>
      <c r="L10" s="29"/>
      <c r="M10" s="31"/>
    </row>
    <row r="11" spans="2:14" x14ac:dyDescent="0.25">
      <c r="B11" s="33">
        <v>11</v>
      </c>
      <c r="C11" s="33"/>
      <c r="D11" s="33"/>
      <c r="G11" s="34">
        <f>VLOOKUP($B11,'[1]Bce OCT 2021'!$A$6:$G$1995,7,FALSE)</f>
        <v>19666754204.810001</v>
      </c>
      <c r="H11" s="35"/>
      <c r="I11" s="36">
        <f>VLOOKUP($B11,'[1]bce OCT 2020'!$A$6:$G$991,7,FALSE)</f>
        <v>20886232909.610001</v>
      </c>
      <c r="K11" s="7">
        <f>+G11-I11</f>
        <v>-1219478704.7999992</v>
      </c>
      <c r="M11" s="37">
        <f>K11/I11</f>
        <v>-5.8386723449727632E-2</v>
      </c>
    </row>
    <row r="12" spans="2:14" x14ac:dyDescent="0.25">
      <c r="B12" s="38">
        <v>13</v>
      </c>
      <c r="G12" s="34">
        <f>VLOOKUP($B12,'[1]Bce OCT 2021'!$A$6:$F$1995,6,FALSE)</f>
        <v>16820515455.66</v>
      </c>
      <c r="H12" s="35"/>
      <c r="I12" s="36">
        <f>VLOOKUP($B12,'[1]bce OCT 2020'!$A$6:$F$991,6,FALSE)</f>
        <v>13943103442.23</v>
      </c>
      <c r="K12" s="7">
        <f t="shared" ref="K12:K15" si="0">+G12-I12</f>
        <v>2877412013.4300003</v>
      </c>
      <c r="M12" s="37">
        <f t="shared" ref="M12:M16" si="1">K12/I12</f>
        <v>0.2063681177832386</v>
      </c>
    </row>
    <row r="13" spans="2:14" hidden="1" x14ac:dyDescent="0.25">
      <c r="B13" s="39"/>
      <c r="G13" s="34"/>
      <c r="H13" s="35"/>
      <c r="I13" s="36"/>
      <c r="K13" s="7">
        <f t="shared" si="0"/>
        <v>0</v>
      </c>
      <c r="M13" s="37" t="e">
        <f t="shared" si="1"/>
        <v>#DIV/0!</v>
      </c>
      <c r="N13" s="40"/>
    </row>
    <row r="14" spans="2:14" x14ac:dyDescent="0.25">
      <c r="B14" s="41">
        <v>190801</v>
      </c>
      <c r="G14" s="34">
        <f>VLOOKUP($B14,'[1]Bce OCT 2021'!$A$6:$F$1995,6,FALSE)</f>
        <v>49280032.869999997</v>
      </c>
      <c r="H14" s="35"/>
      <c r="I14" s="36">
        <f>VLOOKUP($B14,'[1]bce OCT 2020'!$A$6:$F$991,6,FALSE)</f>
        <v>39733099.700000003</v>
      </c>
      <c r="K14" s="7">
        <f t="shared" si="0"/>
        <v>9546933.1699999943</v>
      </c>
      <c r="M14" s="37">
        <f t="shared" si="1"/>
        <v>0.24027657650882933</v>
      </c>
    </row>
    <row r="15" spans="2:14" x14ac:dyDescent="0.25">
      <c r="B15" s="42">
        <v>1906</v>
      </c>
      <c r="C15" s="42"/>
      <c r="D15" s="42"/>
      <c r="G15" s="34">
        <f>VLOOKUP($B15,'[1]Bce OCT 2021'!$A$6:$F$1995,6,FALSE)</f>
        <v>1988864644.4100001</v>
      </c>
      <c r="H15" s="35"/>
      <c r="I15" s="36">
        <f>VLOOKUP($B15,'[1]bce OCT 2020'!$A$6:$F$991,6,FALSE)</f>
        <v>1891082465.6400001</v>
      </c>
      <c r="K15" s="7">
        <f t="shared" si="0"/>
        <v>97782178.769999981</v>
      </c>
      <c r="M15" s="37">
        <f t="shared" si="1"/>
        <v>5.1706988217939773E-2</v>
      </c>
    </row>
    <row r="16" spans="2:14" ht="16.5" thickBot="1" x14ac:dyDescent="0.3">
      <c r="B16" s="43" t="s">
        <v>11</v>
      </c>
      <c r="C16" s="43"/>
      <c r="D16" s="43"/>
      <c r="E16" s="43"/>
      <c r="F16" s="44"/>
      <c r="G16" s="45">
        <f>SUM(G11:G15)</f>
        <v>38525414337.750008</v>
      </c>
      <c r="H16" s="22"/>
      <c r="I16" s="45">
        <f>SUM(I11:I15)</f>
        <v>36760151917.179993</v>
      </c>
      <c r="K16" s="46">
        <f>+G16-I16</f>
        <v>1765262420.570015</v>
      </c>
      <c r="M16" s="47">
        <f t="shared" si="1"/>
        <v>4.8021086108325166E-2</v>
      </c>
    </row>
    <row r="17" spans="1:13" ht="5.25" customHeight="1" thickTop="1" x14ac:dyDescent="0.25"/>
    <row r="18" spans="1:13" s="10" customFormat="1" x14ac:dyDescent="0.25">
      <c r="B18" s="10" t="s">
        <v>12</v>
      </c>
      <c r="F18" s="2"/>
      <c r="G18" s="48"/>
      <c r="H18" s="22"/>
      <c r="I18" s="49"/>
      <c r="J18" s="18"/>
      <c r="K18" s="50"/>
      <c r="L18" s="18"/>
      <c r="M18" s="8"/>
    </row>
    <row r="19" spans="1:13" s="10" customFormat="1" x14ac:dyDescent="0.25">
      <c r="B19" s="51">
        <v>1909</v>
      </c>
      <c r="C19" s="51"/>
      <c r="D19" s="51"/>
      <c r="E19" s="51"/>
      <c r="F19" s="51"/>
      <c r="G19" s="34">
        <f>VLOOKUP($B19,'[1]Bce OCT 2021'!$A$6:$F$1995,6,FALSE)</f>
        <v>654727266.5</v>
      </c>
      <c r="H19" s="35"/>
      <c r="I19" s="36">
        <f>VLOOKUP($B19,'[1]bce OCT 2020'!$A$6:$F$991,6,FALSE)</f>
        <v>654727266.5</v>
      </c>
      <c r="J19" s="18"/>
      <c r="K19" s="7">
        <f t="shared" ref="K19:K20" si="2">+G19-I19</f>
        <v>0</v>
      </c>
      <c r="L19" s="6"/>
      <c r="M19" s="37">
        <f t="shared" ref="M19:M20" si="3">K19/I19</f>
        <v>0</v>
      </c>
    </row>
    <row r="20" spans="1:13" x14ac:dyDescent="0.25">
      <c r="B20" s="52">
        <v>16</v>
      </c>
      <c r="G20" s="34">
        <f>VLOOKUP($B20,'[1]Bce OCT 2021'!$A$6:$F$1995,6,FALSE)</f>
        <v>4015486886.9099998</v>
      </c>
      <c r="H20" s="35"/>
      <c r="I20" s="36">
        <f>VLOOKUP($B20,'[1]bce OCT 2020'!$A$6:$F$991,6,FALSE)</f>
        <v>4320559267.54</v>
      </c>
      <c r="K20" s="7">
        <f t="shared" si="2"/>
        <v>-305072380.63000011</v>
      </c>
      <c r="M20" s="37">
        <f t="shared" si="3"/>
        <v>-7.0609465520351355E-2</v>
      </c>
    </row>
    <row r="21" spans="1:13" s="10" customFormat="1" ht="16.5" thickBot="1" x14ac:dyDescent="0.3">
      <c r="A21" s="53"/>
      <c r="B21" s="43" t="s">
        <v>13</v>
      </c>
      <c r="C21" s="43"/>
      <c r="D21" s="43"/>
      <c r="E21" s="43"/>
      <c r="F21" s="44"/>
      <c r="G21" s="45">
        <f>SUM(G19:G20)</f>
        <v>4670214153.4099998</v>
      </c>
      <c r="H21" s="22"/>
      <c r="I21" s="45">
        <f>SUM(I19:I20)</f>
        <v>4975286534.04</v>
      </c>
      <c r="J21" s="18"/>
      <c r="K21" s="46">
        <f>+G21-I21</f>
        <v>-305072380.63000011</v>
      </c>
      <c r="L21" s="6"/>
      <c r="M21" s="47">
        <f>K21/I21</f>
        <v>-6.1317549962751031E-2</v>
      </c>
    </row>
    <row r="22" spans="1:13" s="10" customFormat="1" ht="17.25" thickTop="1" thickBot="1" x14ac:dyDescent="0.3">
      <c r="A22" s="53"/>
      <c r="B22" s="43" t="s">
        <v>14</v>
      </c>
      <c r="C22" s="43"/>
      <c r="D22" s="43"/>
      <c r="E22" s="43"/>
      <c r="F22" s="43"/>
      <c r="G22" s="45">
        <f>+G16+G21</f>
        <v>43195628491.160004</v>
      </c>
      <c r="H22" s="22"/>
      <c r="I22" s="45">
        <f>+I16+I21</f>
        <v>41735438451.219994</v>
      </c>
      <c r="J22" s="54"/>
      <c r="K22" s="46">
        <f>+G22-I22</f>
        <v>1460190039.9400101</v>
      </c>
      <c r="L22" s="6"/>
      <c r="M22" s="47">
        <f>K22/I22</f>
        <v>3.4986814422631914E-2</v>
      </c>
    </row>
    <row r="23" spans="1:13" ht="5.25" customHeight="1" thickTop="1" x14ac:dyDescent="0.25">
      <c r="J23" s="55"/>
    </row>
    <row r="24" spans="1:13" ht="12.75" customHeight="1" x14ac:dyDescent="0.25">
      <c r="J24" s="56"/>
      <c r="K24" s="57"/>
    </row>
    <row r="25" spans="1:13" s="6" customFormat="1" ht="18.75" hidden="1" customHeight="1" x14ac:dyDescent="0.25">
      <c r="B25" s="18"/>
      <c r="C25" s="18"/>
      <c r="D25" s="18"/>
      <c r="E25" s="18"/>
      <c r="F25" s="20"/>
      <c r="G25" s="22"/>
      <c r="H25" s="22"/>
      <c r="I25" s="58"/>
      <c r="J25" s="56"/>
      <c r="K25" s="59"/>
      <c r="M25" s="25"/>
    </row>
    <row r="26" spans="1:13" x14ac:dyDescent="0.25">
      <c r="B26" s="12" t="s">
        <v>15</v>
      </c>
      <c r="C26" s="12"/>
      <c r="D26" s="12"/>
      <c r="E26" s="12"/>
      <c r="F26" s="13"/>
      <c r="G26" s="60"/>
      <c r="H26" s="22"/>
      <c r="I26" s="60"/>
      <c r="J26" s="61"/>
      <c r="K26" s="62"/>
      <c r="L26" s="63"/>
      <c r="M26" s="64"/>
    </row>
    <row r="27" spans="1:13" x14ac:dyDescent="0.25">
      <c r="B27" s="43" t="s">
        <v>16</v>
      </c>
      <c r="C27" s="43"/>
      <c r="D27" s="65"/>
      <c r="E27" s="65"/>
      <c r="F27" s="44"/>
      <c r="G27" s="66"/>
      <c r="I27" s="66"/>
      <c r="J27" s="67"/>
      <c r="K27" s="68"/>
      <c r="L27" s="69"/>
      <c r="M27" s="70"/>
    </row>
    <row r="28" spans="1:13" x14ac:dyDescent="0.25">
      <c r="B28" s="71">
        <v>24</v>
      </c>
      <c r="G28" s="34">
        <f>-VLOOKUP($B28,'[1]Bce OCT 2021'!$A$6:$F$1995,6,FALSE)</f>
        <v>1477449444.6700001</v>
      </c>
      <c r="H28" s="35"/>
      <c r="I28" s="36">
        <f>-VLOOKUP($B28,'[1]bce OCT 2020'!$A$6:$F$991,6,FALSE)</f>
        <v>1560661605.4300001</v>
      </c>
      <c r="K28" s="7">
        <f t="shared" ref="K28:K30" si="4">+G28-I28</f>
        <v>-83212160.75999999</v>
      </c>
      <c r="M28" s="37">
        <f t="shared" ref="M28:M30" si="5">K28/I28</f>
        <v>-5.3318515987373846E-2</v>
      </c>
    </row>
    <row r="29" spans="1:13" x14ac:dyDescent="0.25">
      <c r="B29" s="72">
        <v>25</v>
      </c>
      <c r="G29" s="34">
        <f>-VLOOKUP($B29,'[1]Bce OCT 2021'!$A$6:$F$1995,6,FALSE)</f>
        <v>1296706021</v>
      </c>
      <c r="H29" s="35"/>
      <c r="I29" s="36">
        <f>-VLOOKUP($B29,'[1]bce OCT 2020'!$A$6:$F$991,6,FALSE)</f>
        <v>1058109890</v>
      </c>
      <c r="K29" s="7">
        <f t="shared" si="4"/>
        <v>238596131</v>
      </c>
      <c r="M29" s="37">
        <f t="shared" si="5"/>
        <v>0.22549277088790845</v>
      </c>
    </row>
    <row r="30" spans="1:13" x14ac:dyDescent="0.25">
      <c r="B30" s="73">
        <v>29</v>
      </c>
      <c r="F30" s="2">
        <v>1.1000000000000001</v>
      </c>
      <c r="G30" s="34">
        <f>-VLOOKUP($B30,'[1]Bce OCT 2021'!$A$6:$F$1995,6,FALSE)</f>
        <v>2177215703.9000001</v>
      </c>
      <c r="H30" s="35"/>
      <c r="I30" s="36">
        <f>-VLOOKUP($B30,'[1]bce OCT 2020'!$A$6:$F$991,6,FALSE)</f>
        <v>32896385.66</v>
      </c>
      <c r="K30" s="7">
        <f t="shared" si="4"/>
        <v>2144319318.24</v>
      </c>
      <c r="M30" s="37">
        <f t="shared" si="5"/>
        <v>65.184039985503986</v>
      </c>
    </row>
    <row r="31" spans="1:13" ht="16.5" thickBot="1" x14ac:dyDescent="0.3">
      <c r="B31" s="43" t="s">
        <v>17</v>
      </c>
      <c r="C31" s="43"/>
      <c r="D31" s="43"/>
      <c r="E31" s="43"/>
      <c r="F31" s="44"/>
      <c r="G31" s="45">
        <f>SUM(G28:G30)</f>
        <v>4951371169.5699997</v>
      </c>
      <c r="H31" s="22"/>
      <c r="I31" s="45">
        <f>SUM(I28:I30)</f>
        <v>2651667881.0900002</v>
      </c>
      <c r="K31" s="46">
        <f>+G31-I31</f>
        <v>2299703288.4799995</v>
      </c>
      <c r="M31" s="47">
        <f>K31/I31</f>
        <v>0.86726671348248885</v>
      </c>
    </row>
    <row r="32" spans="1:13" ht="12.75" customHeight="1" thickTop="1" x14ac:dyDescent="0.25"/>
    <row r="33" spans="1:13" x14ac:dyDescent="0.25">
      <c r="B33" s="43" t="s">
        <v>18</v>
      </c>
      <c r="C33" s="43"/>
      <c r="D33" s="65"/>
      <c r="E33" s="65"/>
      <c r="F33" s="44"/>
      <c r="G33" s="74"/>
      <c r="I33" s="74"/>
      <c r="J33" s="67"/>
      <c r="K33" s="68"/>
      <c r="L33" s="69"/>
      <c r="M33" s="70"/>
    </row>
    <row r="34" spans="1:13" x14ac:dyDescent="0.25">
      <c r="B34" s="75">
        <v>27</v>
      </c>
      <c r="C34" s="75"/>
      <c r="G34" s="34">
        <f>-VLOOKUP($B34,'[1]Bce OCT 2021'!$A$6:$F$1995,6,FALSE)</f>
        <v>608120572</v>
      </c>
      <c r="H34" s="35"/>
      <c r="I34" s="36">
        <f>-VLOOKUP($B34,'[1]bce OCT 2020'!$A$6:$F$991,6,FALSE)</f>
        <v>623342652</v>
      </c>
      <c r="K34" s="7">
        <f t="shared" ref="K34" si="6">+G34-I34</f>
        <v>-15222080</v>
      </c>
      <c r="M34" s="37">
        <f t="shared" ref="M34" si="7">K34/I34</f>
        <v>-2.442008412413274E-2</v>
      </c>
    </row>
    <row r="35" spans="1:13" ht="16.5" thickBot="1" x14ac:dyDescent="0.3">
      <c r="B35" s="43" t="s">
        <v>19</v>
      </c>
      <c r="C35" s="43"/>
      <c r="D35" s="43"/>
      <c r="E35" s="43"/>
      <c r="F35" s="44"/>
      <c r="G35" s="45">
        <f>+G34</f>
        <v>608120572</v>
      </c>
      <c r="H35" s="22"/>
      <c r="I35" s="45">
        <f>+I34</f>
        <v>623342652</v>
      </c>
      <c r="K35" s="46">
        <f>+G35-I35</f>
        <v>-15222080</v>
      </c>
      <c r="M35" s="47">
        <f>K35/I35</f>
        <v>-2.442008412413274E-2</v>
      </c>
    </row>
    <row r="36" spans="1:13" ht="17.25" thickTop="1" thickBot="1" x14ac:dyDescent="0.3">
      <c r="B36" s="12" t="s">
        <v>20</v>
      </c>
      <c r="C36" s="12"/>
      <c r="D36" s="12"/>
      <c r="E36" s="12"/>
      <c r="F36" s="13"/>
      <c r="G36" s="76">
        <f>+G31+G35</f>
        <v>5559491741.5699997</v>
      </c>
      <c r="H36" s="22"/>
      <c r="I36" s="76">
        <f>+I31+I35</f>
        <v>3275010533.0900002</v>
      </c>
      <c r="J36" s="77"/>
      <c r="K36" s="46">
        <f>+G36-I36</f>
        <v>2284481208.4799995</v>
      </c>
      <c r="M36" s="47">
        <f>K36/I36</f>
        <v>0.69754927057427574</v>
      </c>
    </row>
    <row r="37" spans="1:13" ht="6" customHeight="1" thickTop="1" x14ac:dyDescent="0.25"/>
    <row r="38" spans="1:13" x14ac:dyDescent="0.25">
      <c r="B38" s="12" t="s">
        <v>21</v>
      </c>
      <c r="C38" s="12"/>
      <c r="D38" s="12"/>
      <c r="E38" s="12"/>
      <c r="F38" s="13"/>
      <c r="G38" s="78"/>
      <c r="H38" s="22"/>
      <c r="I38" s="78"/>
      <c r="J38" s="79"/>
      <c r="K38" s="80"/>
      <c r="L38" s="81"/>
      <c r="M38" s="82"/>
    </row>
    <row r="39" spans="1:13" x14ac:dyDescent="0.25">
      <c r="B39" s="83">
        <v>3105</v>
      </c>
      <c r="F39" s="20"/>
      <c r="G39" s="34">
        <f>-VLOOKUP($B39,'[1]Bce OCT 2021'!$A$6:$F$1995,6,FALSE)</f>
        <v>3540864665.71</v>
      </c>
      <c r="H39" s="35"/>
      <c r="I39" s="36">
        <f>-VLOOKUP($B39,'[1]bce OCT 2020'!$A$6:$F$991,6,FALSE)</f>
        <v>3540864665.71</v>
      </c>
      <c r="K39" s="7">
        <f t="shared" ref="K39:K41" si="8">+G39-I39</f>
        <v>0</v>
      </c>
      <c r="M39" s="37">
        <f t="shared" ref="M39:M41" si="9">K39/I39</f>
        <v>0</v>
      </c>
    </row>
    <row r="40" spans="1:13" x14ac:dyDescent="0.25">
      <c r="B40" s="84">
        <v>3109</v>
      </c>
      <c r="C40" s="84"/>
      <c r="F40" s="20"/>
      <c r="G40" s="34">
        <f>-VLOOKUP($B40,'[1]Bce OCT 2021'!$A$6:$F$1995,6,FALSE)</f>
        <v>34366247641.57</v>
      </c>
      <c r="H40" s="35"/>
      <c r="I40" s="36">
        <f>-VLOOKUP($B40,'[1]bce OCT 2020'!$A$6:$F$991,6,FALSE)</f>
        <v>24432165742.810001</v>
      </c>
      <c r="K40" s="7">
        <f t="shared" si="8"/>
        <v>9934081898.7599983</v>
      </c>
      <c r="M40" s="37">
        <f t="shared" si="9"/>
        <v>0.40659849819836136</v>
      </c>
    </row>
    <row r="41" spans="1:13" x14ac:dyDescent="0.25">
      <c r="B41" s="85">
        <v>3110</v>
      </c>
      <c r="F41" s="20"/>
      <c r="G41" s="34">
        <f>+'ERI OCT 2021'!F83</f>
        <v>-270975557.6900003</v>
      </c>
      <c r="H41" s="35"/>
      <c r="I41" s="36">
        <f>+'ERI OCT 2021'!G83</f>
        <v>10487397509.609995</v>
      </c>
      <c r="K41" s="7">
        <f t="shared" si="8"/>
        <v>-10758373067.299995</v>
      </c>
      <c r="M41" s="37">
        <f t="shared" si="9"/>
        <v>-1.0258382079483204</v>
      </c>
    </row>
    <row r="42" spans="1:13" ht="16.5" thickBot="1" x14ac:dyDescent="0.3">
      <c r="B42" s="86" t="s">
        <v>22</v>
      </c>
      <c r="C42" s="86"/>
      <c r="D42" s="86"/>
      <c r="E42" s="86"/>
      <c r="F42" s="87"/>
      <c r="G42" s="88">
        <f>SUM(G39:G41)</f>
        <v>37636136749.589996</v>
      </c>
      <c r="H42" s="22"/>
      <c r="I42" s="88">
        <f>SUM(I39:I41)</f>
        <v>38460427918.129997</v>
      </c>
      <c r="J42" s="89"/>
      <c r="K42" s="46">
        <f>+G42-I42</f>
        <v>-824291168.54000092</v>
      </c>
      <c r="M42" s="47">
        <f>K42/I42</f>
        <v>-2.1432189217828111E-2</v>
      </c>
    </row>
    <row r="43" spans="1:13" ht="6" customHeight="1" thickTop="1" x14ac:dyDescent="0.25">
      <c r="B43" s="90"/>
      <c r="C43" s="90"/>
      <c r="D43" s="90"/>
      <c r="E43" s="90"/>
      <c r="F43" s="91"/>
      <c r="G43" s="92"/>
      <c r="J43" s="89"/>
      <c r="M43" s="93"/>
    </row>
    <row r="44" spans="1:13" ht="16.5" thickBot="1" x14ac:dyDescent="0.3">
      <c r="B44" s="94" t="s">
        <v>23</v>
      </c>
      <c r="C44" s="94"/>
      <c r="D44" s="94"/>
      <c r="E44" s="94"/>
      <c r="F44" s="95"/>
      <c r="G44" s="96">
        <f>+G42+G36</f>
        <v>43195628491.159996</v>
      </c>
      <c r="H44" s="22"/>
      <c r="I44" s="96">
        <f>+I42+I36</f>
        <v>41735438451.220001</v>
      </c>
      <c r="J44" s="89"/>
      <c r="K44" s="97">
        <f>+G44-I44</f>
        <v>1460190039.9399948</v>
      </c>
      <c r="M44" s="98">
        <f>K44/I44</f>
        <v>3.4986814422631539E-2</v>
      </c>
    </row>
    <row r="45" spans="1:13" ht="4.5" customHeight="1" thickTop="1" x14ac:dyDescent="0.25">
      <c r="J45" s="89"/>
    </row>
    <row r="46" spans="1:13" ht="18" customHeight="1" x14ac:dyDescent="0.25">
      <c r="B46" s="99">
        <v>89</v>
      </c>
      <c r="C46" s="99"/>
      <c r="D46" s="18"/>
      <c r="E46" s="18"/>
      <c r="F46" s="20">
        <v>1.2</v>
      </c>
      <c r="G46" s="100">
        <f>-VLOOKUP($B46,'[1]Bce OCT 2021'!$A$6:$F$1995,6,FALSE)</f>
        <v>44067123299.599998</v>
      </c>
      <c r="H46" s="101"/>
      <c r="I46" s="102">
        <f>-VLOOKUP($B46,'[1]bce OCT 2020'!$A$6:$F$9910,6,FALSE)</f>
        <v>3951424307.23</v>
      </c>
      <c r="K46" s="102">
        <f t="shared" ref="K46:K47" si="10">+G46-I46</f>
        <v>40115698992.369995</v>
      </c>
      <c r="M46" s="103">
        <f t="shared" ref="M46:M47" si="11">K46/I46</f>
        <v>10.152212436151061</v>
      </c>
    </row>
    <row r="47" spans="1:13" x14ac:dyDescent="0.25">
      <c r="B47" s="104">
        <v>99</v>
      </c>
      <c r="C47" s="104"/>
      <c r="D47" s="18"/>
      <c r="E47" s="18"/>
      <c r="F47" s="20"/>
      <c r="G47" s="100">
        <f>VLOOKUP($B47,'[1]Bce OCT 2021'!$A$6:$F$1995,6,FALSE)</f>
        <v>333066268854</v>
      </c>
      <c r="H47" s="101"/>
      <c r="I47" s="102">
        <f>VLOOKUP($B47,'[1]bce OCT 2020'!$A$6:$F$2000,6,FALSE)</f>
        <v>359354855718.26001</v>
      </c>
      <c r="K47" s="102">
        <f t="shared" si="10"/>
        <v>-26288586864.26001</v>
      </c>
      <c r="M47" s="103">
        <f t="shared" si="11"/>
        <v>-7.3154951007175714E-2</v>
      </c>
    </row>
    <row r="48" spans="1:13" ht="5.25" customHeight="1" x14ac:dyDescent="0.25">
      <c r="A48" s="105"/>
      <c r="G48" s="106"/>
      <c r="H48" s="107"/>
      <c r="I48" s="36"/>
    </row>
    <row r="49" spans="1:13" ht="0.75" customHeight="1" x14ac:dyDescent="0.25">
      <c r="A49" s="105"/>
      <c r="G49" s="108"/>
      <c r="I49" s="58"/>
    </row>
    <row r="50" spans="1:13" ht="15" customHeight="1" x14ac:dyDescent="0.25">
      <c r="A50" s="105"/>
    </row>
    <row r="51" spans="1:13" hidden="1" x14ac:dyDescent="0.25">
      <c r="A51" s="105"/>
    </row>
    <row r="52" spans="1:13" hidden="1" x14ac:dyDescent="0.25">
      <c r="A52" s="105"/>
    </row>
    <row r="53" spans="1:13" x14ac:dyDescent="0.25">
      <c r="A53" s="105"/>
    </row>
    <row r="54" spans="1:13" x14ac:dyDescent="0.25">
      <c r="A54" s="105"/>
      <c r="B54" s="109" t="s">
        <v>24</v>
      </c>
      <c r="C54" s="110"/>
      <c r="G54" s="109" t="s">
        <v>24</v>
      </c>
      <c r="H54" s="111"/>
      <c r="K54" s="112" t="s">
        <v>24</v>
      </c>
      <c r="L54" s="113"/>
      <c r="M54" s="114"/>
    </row>
    <row r="55" spans="1:13" s="10" customFormat="1" x14ac:dyDescent="0.25">
      <c r="B55" s="115" t="s">
        <v>25</v>
      </c>
      <c r="C55" s="115"/>
      <c r="D55" s="116"/>
      <c r="E55" s="116"/>
      <c r="G55" s="117" t="s">
        <v>26</v>
      </c>
      <c r="H55" s="118"/>
      <c r="I55" s="49"/>
      <c r="J55" s="18"/>
      <c r="K55" s="119" t="s">
        <v>27</v>
      </c>
      <c r="L55" s="18"/>
      <c r="M55" s="8"/>
    </row>
    <row r="56" spans="1:13" s="10" customFormat="1" x14ac:dyDescent="0.25">
      <c r="B56" s="115" t="s">
        <v>28</v>
      </c>
      <c r="C56" s="115"/>
      <c r="D56" s="116"/>
      <c r="E56" s="116"/>
      <c r="G56" s="117" t="s">
        <v>29</v>
      </c>
      <c r="H56" s="118"/>
      <c r="I56" s="49"/>
      <c r="J56" s="18"/>
      <c r="K56" s="119" t="s">
        <v>30</v>
      </c>
      <c r="L56" s="18"/>
      <c r="M56" s="8"/>
    </row>
    <row r="57" spans="1:13" s="93" customFormat="1" x14ac:dyDescent="0.25">
      <c r="B57" s="120"/>
      <c r="C57" s="120"/>
      <c r="D57" s="121"/>
      <c r="E57" s="121"/>
      <c r="G57" s="117" t="s">
        <v>31</v>
      </c>
      <c r="H57" s="118"/>
      <c r="I57" s="122"/>
      <c r="J57" s="123"/>
      <c r="K57" s="119" t="s">
        <v>32</v>
      </c>
      <c r="L57" s="123"/>
      <c r="M57" s="8"/>
    </row>
    <row r="58" spans="1:13" s="10" customFormat="1" x14ac:dyDescent="0.25">
      <c r="B58" s="116"/>
      <c r="C58" s="116"/>
      <c r="D58" s="116"/>
      <c r="E58" s="116"/>
      <c r="F58" s="124"/>
      <c r="G58" s="49"/>
      <c r="H58" s="125"/>
      <c r="I58" s="49"/>
      <c r="J58" s="18"/>
      <c r="K58" s="119"/>
      <c r="L58" s="18"/>
      <c r="M58" s="8"/>
    </row>
    <row r="60" spans="1:13" ht="18.75" x14ac:dyDescent="0.3">
      <c r="B60" s="126"/>
    </row>
  </sheetData>
  <mergeCells count="11">
    <mergeCell ref="B19:F19"/>
    <mergeCell ref="B34:C34"/>
    <mergeCell ref="B40:C40"/>
    <mergeCell ref="B46:C46"/>
    <mergeCell ref="B47:C47"/>
    <mergeCell ref="B3:M3"/>
    <mergeCell ref="B4:M4"/>
    <mergeCell ref="B5:M5"/>
    <mergeCell ref="B6:M6"/>
    <mergeCell ref="B11:D11"/>
    <mergeCell ref="B15:D15"/>
  </mergeCells>
  <pageMargins left="0.70866141732283472" right="0.70866141732283472" top="0.74803149606299213" bottom="0.74803149606299213"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K106"/>
  <sheetViews>
    <sheetView showGridLines="0" topLeftCell="A70" zoomScaleNormal="100" zoomScalePageLayoutView="120" workbookViewId="0">
      <selection activeCell="C60" sqref="C60:I61"/>
    </sheetView>
  </sheetViews>
  <sheetFormatPr baseColWidth="10" defaultRowHeight="15" x14ac:dyDescent="0.25"/>
  <cols>
    <col min="1" max="1" width="4.42578125" customWidth="1"/>
    <col min="2" max="2" width="38" customWidth="1"/>
    <col min="3" max="3" width="23.85546875" customWidth="1"/>
    <col min="4" max="4" width="3.7109375" customWidth="1"/>
    <col min="5" max="5" width="7.85546875" style="127" customWidth="1"/>
    <col min="6" max="6" width="21.28515625" style="128" customWidth="1"/>
    <col min="7" max="7" width="20.7109375" style="129" bestFit="1" customWidth="1"/>
    <col min="8" max="8" width="18.140625" style="130" customWidth="1"/>
    <col min="9" max="9" width="0.42578125" customWidth="1"/>
    <col min="10" max="10" width="15" style="131" customWidth="1"/>
    <col min="11" max="11" width="20" bestFit="1" customWidth="1"/>
  </cols>
  <sheetData>
    <row r="2" spans="2:11" ht="6" customHeight="1" x14ac:dyDescent="0.25"/>
    <row r="3" spans="2:11" ht="8.25" customHeight="1" x14ac:dyDescent="0.25"/>
    <row r="4" spans="2:11" ht="18.75" x14ac:dyDescent="0.3">
      <c r="B4" s="9" t="s">
        <v>33</v>
      </c>
      <c r="C4" s="9"/>
      <c r="D4" s="9"/>
      <c r="E4" s="9"/>
      <c r="F4" s="9"/>
      <c r="G4" s="9"/>
      <c r="H4" s="9"/>
      <c r="I4" s="9"/>
      <c r="J4" s="9"/>
    </row>
    <row r="5" spans="2:11" ht="18.75" x14ac:dyDescent="0.3">
      <c r="B5" s="9" t="s">
        <v>34</v>
      </c>
      <c r="C5" s="9"/>
      <c r="D5" s="9"/>
      <c r="E5" s="9"/>
      <c r="F5" s="9"/>
      <c r="G5" s="9"/>
      <c r="H5" s="9"/>
      <c r="I5" s="9"/>
      <c r="J5" s="9"/>
    </row>
    <row r="6" spans="2:11" ht="18.75" x14ac:dyDescent="0.3">
      <c r="B6" s="11" t="s">
        <v>35</v>
      </c>
      <c r="C6" s="11"/>
      <c r="D6" s="11"/>
      <c r="E6" s="11"/>
      <c r="F6" s="11"/>
      <c r="G6" s="11"/>
      <c r="H6" s="11"/>
      <c r="I6" s="11"/>
      <c r="J6" s="11"/>
    </row>
    <row r="7" spans="2:11" ht="18.75" x14ac:dyDescent="0.3">
      <c r="B7" s="9" t="s">
        <v>3</v>
      </c>
      <c r="C7" s="9"/>
      <c r="D7" s="9"/>
      <c r="E7" s="9"/>
      <c r="F7" s="9"/>
      <c r="G7" s="9"/>
      <c r="H7" s="9"/>
      <c r="I7" s="9"/>
      <c r="J7" s="9"/>
    </row>
    <row r="8" spans="2:11" ht="15.75" x14ac:dyDescent="0.25">
      <c r="B8" s="2"/>
      <c r="C8" s="2"/>
      <c r="D8" s="2"/>
      <c r="E8" s="2"/>
      <c r="F8" s="132"/>
      <c r="G8" s="133"/>
    </row>
    <row r="9" spans="2:11" s="137" customFormat="1" ht="6.75" customHeight="1" x14ac:dyDescent="0.25">
      <c r="B9" s="134"/>
      <c r="C9" s="134"/>
      <c r="D9" s="134"/>
      <c r="E9" s="134" t="s">
        <v>36</v>
      </c>
      <c r="F9" s="135" t="s">
        <v>37</v>
      </c>
      <c r="G9" s="135" t="s">
        <v>7</v>
      </c>
      <c r="H9" s="136" t="s">
        <v>8</v>
      </c>
      <c r="J9" s="138" t="s">
        <v>9</v>
      </c>
    </row>
    <row r="10" spans="2:11" s="137" customFormat="1" ht="6.75" customHeight="1" x14ac:dyDescent="0.25">
      <c r="B10" s="134"/>
      <c r="C10" s="134"/>
      <c r="D10" s="134"/>
      <c r="E10" s="134"/>
      <c r="F10" s="135"/>
      <c r="G10" s="135"/>
      <c r="H10" s="136"/>
      <c r="J10" s="138"/>
    </row>
    <row r="11" spans="2:11" s="137" customFormat="1" ht="6.75" customHeight="1" x14ac:dyDescent="0.25">
      <c r="B11" s="134"/>
      <c r="C11" s="134"/>
      <c r="D11" s="134"/>
      <c r="E11" s="134"/>
      <c r="F11" s="135"/>
      <c r="G11" s="135"/>
      <c r="H11" s="136"/>
      <c r="J11" s="138"/>
    </row>
    <row r="12" spans="2:11" s="147" customFormat="1" ht="24" customHeight="1" x14ac:dyDescent="0.25">
      <c r="B12" s="139" t="s">
        <v>38</v>
      </c>
      <c r="C12" s="140"/>
      <c r="D12" s="140"/>
      <c r="E12" s="141"/>
      <c r="F12" s="142"/>
      <c r="G12" s="143"/>
      <c r="H12" s="144"/>
      <c r="I12" s="145"/>
      <c r="J12" s="146"/>
    </row>
    <row r="13" spans="2:11" s="147" customFormat="1" ht="18.75" customHeight="1" thickBot="1" x14ac:dyDescent="0.3">
      <c r="B13" s="148" t="s">
        <v>39</v>
      </c>
      <c r="C13" s="149"/>
      <c r="D13" s="149"/>
      <c r="E13" s="150"/>
      <c r="F13" s="151"/>
      <c r="G13" s="152"/>
      <c r="H13" s="153"/>
      <c r="I13" s="154"/>
      <c r="J13" s="155"/>
    </row>
    <row r="14" spans="2:11" s="10" customFormat="1" ht="16.5" thickTop="1" x14ac:dyDescent="0.25">
      <c r="B14" s="10" t="s">
        <v>40</v>
      </c>
      <c r="E14" s="2"/>
      <c r="F14" s="100"/>
      <c r="G14" s="102"/>
      <c r="H14" s="156"/>
      <c r="J14" s="8"/>
    </row>
    <row r="15" spans="2:11" s="1" customFormat="1" ht="15.75" x14ac:dyDescent="0.25">
      <c r="B15" s="157">
        <v>41100101</v>
      </c>
      <c r="C15" s="157"/>
      <c r="D15" s="158"/>
      <c r="E15" s="159">
        <v>1.3</v>
      </c>
      <c r="F15" s="34">
        <f>-VLOOKUP($B15,'[1]Bce OCT 2021'!$A$6:$F$1995,6,FALSE)</f>
        <v>1665297225.0799999</v>
      </c>
      <c r="G15" s="36">
        <f>-VLOOKUP($B15,'[1]bce OCT 2020'!$A$6:$F$991,6,FALSE)</f>
        <v>357745396.47000003</v>
      </c>
      <c r="H15" s="160">
        <f>+F15-G15</f>
        <v>1307551828.6099999</v>
      </c>
      <c r="J15" s="37">
        <f>+H15/G15</f>
        <v>3.6549787684539754</v>
      </c>
      <c r="K15" s="10"/>
    </row>
    <row r="16" spans="2:11" s="1" customFormat="1" ht="15.75" x14ac:dyDescent="0.25">
      <c r="B16" s="161">
        <v>41100102</v>
      </c>
      <c r="C16" s="161"/>
      <c r="D16" s="161"/>
      <c r="E16" s="161"/>
      <c r="F16" s="162">
        <f>-VLOOKUP($B16,'[1]Bce OCT 2021'!$A$6:$F$1995,6,FALSE)</f>
        <v>13418950388.52</v>
      </c>
      <c r="G16" s="36">
        <f>-VLOOKUP($B16,'[1]bce OCT 2020'!$A$6:$F$991,6,FALSE)</f>
        <v>9547653079.3999996</v>
      </c>
      <c r="H16" s="160">
        <f t="shared" ref="H16:H17" si="0">+F16-G16</f>
        <v>3871297309.1200008</v>
      </c>
      <c r="J16" s="37">
        <f t="shared" ref="J16:J17" si="1">+H16/G16</f>
        <v>0.40547109084563465</v>
      </c>
      <c r="K16" s="10"/>
    </row>
    <row r="17" spans="2:11" s="1" customFormat="1" ht="15.75" x14ac:dyDescent="0.25">
      <c r="B17" s="163">
        <v>41100103</v>
      </c>
      <c r="C17" s="163"/>
      <c r="D17" s="163"/>
      <c r="E17" s="163"/>
      <c r="F17" s="34">
        <f>-VLOOKUP($B17,'[1]Bce OCT 2021'!$A$6:$F$1995,6,FALSE)</f>
        <v>36612512.240000002</v>
      </c>
      <c r="G17" s="36">
        <f>-VLOOKUP($B17,'[1]bce OCT 2020'!$A$6:$F$991,6,FALSE)</f>
        <v>38201010.799999997</v>
      </c>
      <c r="H17" s="160">
        <f t="shared" si="0"/>
        <v>-1588498.5599999949</v>
      </c>
      <c r="J17" s="37">
        <f t="shared" si="1"/>
        <v>-4.158263163026029E-2</v>
      </c>
      <c r="K17" s="10"/>
    </row>
    <row r="18" spans="2:11" s="1" customFormat="1" ht="15.75" x14ac:dyDescent="0.25">
      <c r="B18" s="43" t="s">
        <v>41</v>
      </c>
      <c r="C18" s="43"/>
      <c r="D18" s="43"/>
      <c r="E18" s="44"/>
      <c r="F18" s="164">
        <f>SUM(F15:F17)</f>
        <v>15120860125.84</v>
      </c>
      <c r="G18" s="164">
        <f>SUM(G15:G17)</f>
        <v>9943599486.6699982</v>
      </c>
      <c r="H18" s="165">
        <f>+F18-G18</f>
        <v>5177260639.170002</v>
      </c>
      <c r="I18" s="10"/>
      <c r="J18" s="166">
        <f>(H18/G18)</f>
        <v>0.52066262786533546</v>
      </c>
      <c r="K18" s="10"/>
    </row>
    <row r="19" spans="2:11" s="1" customFormat="1" ht="9" customHeight="1" x14ac:dyDescent="0.25">
      <c r="B19" s="10"/>
      <c r="C19" s="10"/>
      <c r="D19" s="10"/>
      <c r="E19" s="2"/>
      <c r="F19" s="100"/>
      <c r="G19" s="36"/>
      <c r="H19" s="160"/>
      <c r="J19" s="8"/>
      <c r="K19" s="10"/>
    </row>
    <row r="20" spans="2:11" s="10" customFormat="1" ht="15.75" x14ac:dyDescent="0.25">
      <c r="B20" s="10" t="s">
        <v>42</v>
      </c>
      <c r="E20" s="2"/>
      <c r="F20" s="100"/>
      <c r="G20" s="102"/>
      <c r="H20" s="156"/>
      <c r="J20" s="8"/>
    </row>
    <row r="21" spans="2:11" s="1" customFormat="1" ht="15.75" x14ac:dyDescent="0.25">
      <c r="B21" s="167">
        <v>41104601</v>
      </c>
      <c r="E21" s="2">
        <v>1.4</v>
      </c>
      <c r="F21" s="34">
        <f>-VLOOKUP($B21,'[1]Bce OCT 2021'!$A$6:$F$1995,6,FALSE)</f>
        <v>142711820</v>
      </c>
      <c r="G21" s="36">
        <f>-VLOOKUP($B21,'[1]bce OCT 2020'!$A$6:$F$991,6,FALSE)</f>
        <v>35775175</v>
      </c>
      <c r="H21" s="160">
        <f t="shared" ref="H21:H22" si="2">+F21-G21</f>
        <v>106936645</v>
      </c>
      <c r="J21" s="37">
        <f t="shared" ref="J21:J22" si="3">+H21/G21</f>
        <v>2.9891298924463681</v>
      </c>
      <c r="K21" s="10"/>
    </row>
    <row r="22" spans="2:11" s="1" customFormat="1" ht="15.75" x14ac:dyDescent="0.25">
      <c r="B22" s="168">
        <v>41104602</v>
      </c>
      <c r="E22" s="2"/>
      <c r="F22" s="34">
        <f>-VLOOKUP($B22,'[1]Bce OCT 2021'!$A$6:$F$1995,6,FALSE)</f>
        <v>612815355</v>
      </c>
      <c r="G22" s="36">
        <f>-VLOOKUP($B22,'[1]bce OCT 2020'!$A$6:$F$991,6,FALSE)</f>
        <v>370375054</v>
      </c>
      <c r="H22" s="160">
        <f t="shared" si="2"/>
        <v>242440301</v>
      </c>
      <c r="J22" s="37">
        <f t="shared" si="3"/>
        <v>0.65458053500547042</v>
      </c>
      <c r="K22" s="10"/>
    </row>
    <row r="23" spans="2:11" s="1" customFormat="1" ht="15.75" x14ac:dyDescent="0.25">
      <c r="B23" s="43" t="s">
        <v>43</v>
      </c>
      <c r="C23" s="43"/>
      <c r="D23" s="43"/>
      <c r="E23" s="44"/>
      <c r="F23" s="169">
        <f>+F22+F21</f>
        <v>755527175</v>
      </c>
      <c r="G23" s="164">
        <f>+G22+G21</f>
        <v>406150229</v>
      </c>
      <c r="H23" s="165">
        <f>+F23-G23</f>
        <v>349376946</v>
      </c>
      <c r="I23" s="10"/>
      <c r="J23" s="166">
        <f>(H23/G23)</f>
        <v>0.86021605074608987</v>
      </c>
      <c r="K23" s="10"/>
    </row>
    <row r="24" spans="2:11" s="1" customFormat="1" ht="15.75" x14ac:dyDescent="0.25">
      <c r="B24" s="10"/>
      <c r="E24" s="2"/>
      <c r="F24" s="34"/>
      <c r="G24" s="36"/>
      <c r="H24" s="160"/>
      <c r="J24" s="8"/>
      <c r="K24" s="10"/>
    </row>
    <row r="25" spans="2:11" s="1" customFormat="1" ht="15" customHeight="1" x14ac:dyDescent="0.25">
      <c r="B25" s="10" t="s">
        <v>44</v>
      </c>
      <c r="C25" s="10"/>
      <c r="D25" s="10"/>
      <c r="E25" s="2"/>
      <c r="F25" s="34"/>
      <c r="G25" s="36"/>
      <c r="H25" s="160"/>
      <c r="J25" s="8"/>
      <c r="K25" s="10"/>
    </row>
    <row r="26" spans="2:11" s="1" customFormat="1" ht="15.75" x14ac:dyDescent="0.25">
      <c r="B26" s="170">
        <v>4110600101</v>
      </c>
      <c r="C26" s="170"/>
      <c r="D26" s="171"/>
      <c r="E26" s="159"/>
      <c r="F26" s="34">
        <f>-VLOOKUP($B26,'[1]Bce OCT 2021'!$A$6:$F$1995,6,FALSE)-'[1]Bce OCT 2021'!F730-'[1]Bce OCT 2021'!F731</f>
        <v>15570132669.66</v>
      </c>
      <c r="G26" s="36">
        <f>-VLOOKUP($B26,'[1]bce OCT 2020'!$A$6:$F$991,6,FALSE)</f>
        <v>15680281289.559999</v>
      </c>
      <c r="H26" s="160">
        <f t="shared" ref="H26:H27" si="4">+F26-G26</f>
        <v>-110148619.89999962</v>
      </c>
      <c r="J26" s="37">
        <f t="shared" ref="J26:J27" si="5">+H26/G26</f>
        <v>-7.0246584143447127E-3</v>
      </c>
      <c r="K26" s="10"/>
    </row>
    <row r="27" spans="2:11" s="1" customFormat="1" ht="15.75" x14ac:dyDescent="0.25">
      <c r="B27" s="172">
        <v>4110600102</v>
      </c>
      <c r="C27" s="172"/>
      <c r="D27" s="173"/>
      <c r="E27" s="174"/>
      <c r="F27" s="34">
        <f>-VLOOKUP($B27,'[1]Bce OCT 2021'!$A$6:$F$1995,6,FALSE)</f>
        <v>1320317531.54</v>
      </c>
      <c r="G27" s="36">
        <f>-VLOOKUP($B27,'[1]bce OCT 2020'!$A$6:$F$991,6,FALSE)</f>
        <v>2619035263</v>
      </c>
      <c r="H27" s="160">
        <f t="shared" si="4"/>
        <v>-1298717731.46</v>
      </c>
      <c r="J27" s="37">
        <f t="shared" si="5"/>
        <v>-0.49587638234865572</v>
      </c>
      <c r="K27" s="10"/>
    </row>
    <row r="28" spans="2:11" s="1" customFormat="1" ht="15.75" x14ac:dyDescent="0.25">
      <c r="B28" s="43" t="s">
        <v>45</v>
      </c>
      <c r="C28" s="65"/>
      <c r="D28" s="65"/>
      <c r="E28" s="44"/>
      <c r="F28" s="164">
        <f>+F26+F27</f>
        <v>16890450201.200001</v>
      </c>
      <c r="G28" s="164">
        <f>+G26+G27</f>
        <v>18299316552.559998</v>
      </c>
      <c r="H28" s="165">
        <f>+F28-G28</f>
        <v>-1408866351.3599968</v>
      </c>
      <c r="I28" s="10"/>
      <c r="J28" s="166">
        <f>(H28/G28)</f>
        <v>-7.6990107653113538E-2</v>
      </c>
      <c r="K28" s="10"/>
    </row>
    <row r="29" spans="2:11" s="1" customFormat="1" ht="11.25" customHeight="1" x14ac:dyDescent="0.25">
      <c r="E29" s="2"/>
      <c r="F29" s="34"/>
      <c r="G29" s="36"/>
      <c r="H29" s="160"/>
      <c r="J29" s="8"/>
      <c r="K29" s="10"/>
    </row>
    <row r="30" spans="2:11" s="1" customFormat="1" ht="19.5" customHeight="1" x14ac:dyDescent="0.25">
      <c r="B30" s="10" t="s">
        <v>46</v>
      </c>
      <c r="E30" s="2"/>
      <c r="F30" s="34"/>
      <c r="G30" s="36"/>
      <c r="H30" s="160"/>
      <c r="J30" s="8"/>
      <c r="K30" s="10"/>
    </row>
    <row r="31" spans="2:11" s="1" customFormat="1" ht="15.75" x14ac:dyDescent="0.25">
      <c r="B31" s="175">
        <v>411061</v>
      </c>
      <c r="C31" s="175"/>
      <c r="E31" s="2">
        <v>1.5</v>
      </c>
      <c r="F31" s="34">
        <f>-VLOOKUP($B31,'[1]Bce OCT 2021'!$A$6:$F$1995,6,FALSE)</f>
        <v>764671395</v>
      </c>
      <c r="G31" s="36">
        <v>0</v>
      </c>
      <c r="H31" s="160">
        <f t="shared" ref="H31:H32" si="6">+F31-G31</f>
        <v>764671395</v>
      </c>
      <c r="J31" s="37">
        <v>1</v>
      </c>
      <c r="K31" s="10"/>
    </row>
    <row r="32" spans="2:11" s="1" customFormat="1" ht="15.75" x14ac:dyDescent="0.25">
      <c r="B32" s="176">
        <v>411090</v>
      </c>
      <c r="C32" s="176"/>
      <c r="D32" s="176"/>
      <c r="E32" s="176"/>
      <c r="F32" s="34">
        <f>-VLOOKUP($B32,'[1]Bce OCT 2021'!$A$6:$F$1995,6,FALSE)</f>
        <v>501604736</v>
      </c>
      <c r="G32" s="36">
        <f>-VLOOKUP($B32,'[1]bce OCT 2020'!$A$6:$F$991,6,FALSE)</f>
        <v>493676861</v>
      </c>
      <c r="H32" s="160">
        <f t="shared" si="6"/>
        <v>7927875</v>
      </c>
      <c r="J32" s="37">
        <f t="shared" ref="J32" si="7">+H32/G32</f>
        <v>1.6058834485256541E-2</v>
      </c>
      <c r="K32" s="10"/>
    </row>
    <row r="33" spans="2:11" s="1" customFormat="1" ht="15.75" x14ac:dyDescent="0.25">
      <c r="B33" s="43" t="s">
        <v>47</v>
      </c>
      <c r="C33" s="65"/>
      <c r="D33" s="65"/>
      <c r="E33" s="44"/>
      <c r="F33" s="164">
        <f>+F31+F32</f>
        <v>1266276131</v>
      </c>
      <c r="G33" s="169">
        <f>+G31+G32</f>
        <v>493676861</v>
      </c>
      <c r="H33" s="165">
        <f>+F33-G33</f>
        <v>772599270</v>
      </c>
      <c r="I33" s="10"/>
      <c r="J33" s="166">
        <f>(H33/G33)</f>
        <v>1.5649898365400601</v>
      </c>
      <c r="K33" s="10"/>
    </row>
    <row r="34" spans="2:11" s="1" customFormat="1" ht="15.75" x14ac:dyDescent="0.25">
      <c r="E34" s="2"/>
      <c r="F34" s="34"/>
      <c r="G34" s="36"/>
      <c r="H34" s="160"/>
      <c r="J34" s="177"/>
      <c r="K34" s="10"/>
    </row>
    <row r="35" spans="2:11" s="1" customFormat="1" ht="15.75" x14ac:dyDescent="0.25">
      <c r="B35" s="178">
        <v>411003</v>
      </c>
      <c r="C35" s="43"/>
      <c r="D35" s="43"/>
      <c r="E35" s="179" t="s">
        <v>48</v>
      </c>
      <c r="F35" s="169">
        <f>-VLOOKUP($B35,'[1]Bce OCT 2021'!$A$6:$F$1995,6,FALSE)</f>
        <v>74143415.459999993</v>
      </c>
      <c r="G35" s="169">
        <f>-VLOOKUP($B35,'[1]bce OCT 2020'!$A$6:$F$991,6,FALSE)</f>
        <v>24140191.280000001</v>
      </c>
      <c r="H35" s="165">
        <f>+F35-G35</f>
        <v>50003224.179999992</v>
      </c>
      <c r="I35" s="10"/>
      <c r="J35" s="166">
        <f>(H35/G35)</f>
        <v>2.0713681842872287</v>
      </c>
      <c r="K35" s="10"/>
    </row>
    <row r="36" spans="2:11" s="1" customFormat="1" ht="18" customHeight="1" x14ac:dyDescent="0.25">
      <c r="B36" s="10"/>
      <c r="E36" s="2"/>
      <c r="F36" s="34"/>
      <c r="G36" s="36"/>
      <c r="H36" s="160"/>
      <c r="J36" s="37"/>
      <c r="K36" s="10"/>
    </row>
    <row r="37" spans="2:11" s="1" customFormat="1" ht="15.75" x14ac:dyDescent="0.25">
      <c r="B37" s="43" t="s">
        <v>49</v>
      </c>
      <c r="C37" s="43"/>
      <c r="D37" s="43"/>
      <c r="E37" s="44"/>
      <c r="F37" s="169">
        <f>+F35+F28+F23+F18+F33</f>
        <v>34107257048.5</v>
      </c>
      <c r="G37" s="169">
        <f>+G35+G28+G23+G18+G33</f>
        <v>29166883320.509995</v>
      </c>
      <c r="H37" s="165">
        <f>+F37-G37</f>
        <v>4940373727.9900055</v>
      </c>
      <c r="I37" s="10"/>
      <c r="J37" s="166">
        <f>(H37/G37)</f>
        <v>0.16938298390339024</v>
      </c>
      <c r="K37" s="10"/>
    </row>
    <row r="38" spans="2:11" s="1" customFormat="1" ht="5.25" customHeight="1" x14ac:dyDescent="0.25">
      <c r="B38" s="10"/>
      <c r="E38" s="2"/>
      <c r="F38" s="34"/>
      <c r="G38" s="36"/>
      <c r="H38" s="160"/>
      <c r="J38" s="8"/>
      <c r="K38" s="10"/>
    </row>
    <row r="39" spans="2:11" s="1" customFormat="1" ht="5.25" customHeight="1" x14ac:dyDescent="0.25">
      <c r="B39" s="10"/>
      <c r="E39" s="2"/>
      <c r="F39" s="34"/>
      <c r="G39" s="36"/>
      <c r="H39" s="160"/>
      <c r="J39" s="8"/>
      <c r="K39" s="10"/>
    </row>
    <row r="40" spans="2:11" s="1" customFormat="1" ht="17.25" customHeight="1" x14ac:dyDescent="0.25">
      <c r="B40" s="10" t="s">
        <v>50</v>
      </c>
      <c r="E40" s="2"/>
      <c r="F40" s="34"/>
      <c r="G40" s="40"/>
      <c r="H40" s="160"/>
      <c r="J40" s="37"/>
      <c r="K40" s="10"/>
    </row>
    <row r="41" spans="2:11" s="1" customFormat="1" ht="17.25" customHeight="1" x14ac:dyDescent="0.25">
      <c r="B41" s="180">
        <v>442824</v>
      </c>
      <c r="E41" s="2">
        <v>1.7</v>
      </c>
      <c r="F41" s="36">
        <f>-VLOOKUP($B41,'[1]Bce OCT 2021'!$A$6:$F$1995,6,FALSE)</f>
        <v>570020177.33000004</v>
      </c>
      <c r="G41" s="36">
        <f>-VLOOKUP($B41,'[1]bce OCT 2020'!$A$6:$F$991,6,FALSE)</f>
        <v>258879661.99000001</v>
      </c>
      <c r="H41" s="160">
        <f t="shared" ref="H41" si="8">+F41-G41</f>
        <v>311140515.34000003</v>
      </c>
      <c r="J41" s="37">
        <f t="shared" ref="J41" si="9">+H41/G41</f>
        <v>1.2018731519821699</v>
      </c>
      <c r="K41" s="10"/>
    </row>
    <row r="42" spans="2:11" s="1" customFormat="1" ht="17.25" customHeight="1" x14ac:dyDescent="0.25">
      <c r="B42" s="43" t="s">
        <v>51</v>
      </c>
      <c r="C42" s="43"/>
      <c r="D42" s="43"/>
      <c r="E42" s="44"/>
      <c r="F42" s="169">
        <f>+F41</f>
        <v>570020177.33000004</v>
      </c>
      <c r="G42" s="169">
        <f t="shared" ref="G42" si="10">+G41</f>
        <v>258879661.99000001</v>
      </c>
      <c r="H42" s="165">
        <f>+F42-G42</f>
        <v>311140515.34000003</v>
      </c>
      <c r="I42" s="10"/>
      <c r="J42" s="166">
        <f>(H42/G42)</f>
        <v>1.2018731519821699</v>
      </c>
      <c r="K42" s="10"/>
    </row>
    <row r="43" spans="2:11" s="6" customFormat="1" ht="17.25" customHeight="1" x14ac:dyDescent="0.25">
      <c r="B43" s="181"/>
      <c r="C43" s="181"/>
      <c r="D43" s="181"/>
      <c r="E43" s="182"/>
      <c r="F43" s="183"/>
      <c r="G43" s="184"/>
      <c r="H43" s="185"/>
      <c r="J43" s="25"/>
      <c r="K43" s="10"/>
    </row>
    <row r="44" spans="2:11" s="6" customFormat="1" ht="17.25" customHeight="1" x14ac:dyDescent="0.25">
      <c r="B44" s="181"/>
      <c r="C44" s="181"/>
      <c r="D44" s="181"/>
      <c r="E44" s="182"/>
      <c r="F44" s="183"/>
      <c r="G44" s="184"/>
      <c r="H44" s="185"/>
      <c r="J44" s="25"/>
      <c r="K44" s="10"/>
    </row>
    <row r="45" spans="2:11" s="6" customFormat="1" ht="17.25" customHeight="1" x14ac:dyDescent="0.25">
      <c r="B45" s="181"/>
      <c r="C45" s="181"/>
      <c r="D45" s="181"/>
      <c r="E45" s="182"/>
      <c r="F45" s="183"/>
      <c r="G45" s="184"/>
      <c r="H45" s="185"/>
      <c r="J45" s="25"/>
      <c r="K45" s="10"/>
    </row>
    <row r="46" spans="2:11" s="6" customFormat="1" ht="17.25" customHeight="1" x14ac:dyDescent="0.25">
      <c r="B46" s="181"/>
      <c r="C46" s="181"/>
      <c r="D46" s="181"/>
      <c r="E46" s="182"/>
      <c r="F46" s="183"/>
      <c r="G46" s="184"/>
      <c r="H46" s="185"/>
      <c r="J46" s="25"/>
      <c r="K46" s="10"/>
    </row>
    <row r="47" spans="2:11" s="6" customFormat="1" ht="17.25" customHeight="1" x14ac:dyDescent="0.25">
      <c r="B47" s="181"/>
      <c r="C47" s="181"/>
      <c r="D47" s="181"/>
      <c r="E47" s="182"/>
      <c r="F47" s="183"/>
      <c r="G47" s="186"/>
      <c r="H47" s="185"/>
      <c r="J47" s="25"/>
      <c r="K47" s="10"/>
    </row>
    <row r="48" spans="2:11" s="6" customFormat="1" ht="17.25" customHeight="1" x14ac:dyDescent="0.25">
      <c r="B48" s="181"/>
      <c r="C48" s="181"/>
      <c r="D48" s="181"/>
      <c r="E48" s="182"/>
      <c r="F48" s="183"/>
      <c r="G48" s="185"/>
      <c r="H48" s="185"/>
      <c r="J48" s="25"/>
      <c r="K48" s="10"/>
    </row>
    <row r="49" spans="2:11" s="1" customFormat="1" ht="8.25" customHeight="1" x14ac:dyDescent="0.25">
      <c r="B49" s="10"/>
      <c r="E49" s="2"/>
      <c r="F49" s="34"/>
      <c r="G49" s="36"/>
      <c r="H49" s="160"/>
      <c r="J49" s="8"/>
      <c r="K49" s="10"/>
    </row>
    <row r="50" spans="2:11" s="1" customFormat="1" ht="16.5" thickBot="1" x14ac:dyDescent="0.3">
      <c r="B50" s="187" t="s">
        <v>52</v>
      </c>
      <c r="C50" s="188"/>
      <c r="D50" s="188"/>
      <c r="E50" s="189"/>
      <c r="F50" s="190"/>
      <c r="G50" s="191"/>
      <c r="H50" s="192"/>
      <c r="I50" s="193"/>
      <c r="J50" s="194"/>
      <c r="K50" s="10"/>
    </row>
    <row r="51" spans="2:11" s="1" customFormat="1" ht="16.5" thickTop="1" x14ac:dyDescent="0.25">
      <c r="B51" s="195">
        <v>4705</v>
      </c>
      <c r="E51" s="2"/>
      <c r="F51" s="34">
        <f>-VLOOKUP($B51,'[1]Bce OCT 2021'!$A$6:$F$1995,6,FALSE)</f>
        <v>3581316802.3099999</v>
      </c>
      <c r="G51" s="36">
        <f>-VLOOKUP($B51,'[1]bce OCT 2020'!$A$6:$F$991,6,FALSE)</f>
        <v>3601619053</v>
      </c>
      <c r="H51" s="160">
        <f t="shared" ref="H51:H52" si="11">+F51-G51</f>
        <v>-20302250.690000057</v>
      </c>
      <c r="J51" s="37">
        <f t="shared" ref="J51:J52" si="12">+H51/G51</f>
        <v>-5.6369789228788983E-3</v>
      </c>
      <c r="K51" s="10"/>
    </row>
    <row r="52" spans="2:11" s="1" customFormat="1" ht="15.75" x14ac:dyDescent="0.25">
      <c r="B52" s="196">
        <v>4722</v>
      </c>
      <c r="E52" s="2"/>
      <c r="F52" s="34">
        <f>-VLOOKUP($B52,'[1]Bce OCT 2021'!$A$6:$F$1995,6,FALSE)</f>
        <v>60574000</v>
      </c>
      <c r="G52" s="36">
        <f>-VLOOKUP($B52,'[1]bce OCT 2020'!$A$6:$F$991,6,FALSE)</f>
        <v>65088000</v>
      </c>
      <c r="H52" s="160">
        <f t="shared" si="11"/>
        <v>-4514000</v>
      </c>
      <c r="J52" s="37">
        <f t="shared" si="12"/>
        <v>-6.9352261553588992E-2</v>
      </c>
      <c r="K52" s="10"/>
    </row>
    <row r="53" spans="2:11" s="1" customFormat="1" ht="15.75" x14ac:dyDescent="0.25">
      <c r="B53" s="197" t="s">
        <v>53</v>
      </c>
      <c r="C53" s="197"/>
      <c r="D53" s="197"/>
      <c r="E53" s="198"/>
      <c r="F53" s="199">
        <f>+F51+F52</f>
        <v>3641890802.3099999</v>
      </c>
      <c r="G53" s="200">
        <f>+G51+G52</f>
        <v>3666707053</v>
      </c>
      <c r="H53" s="165">
        <f>+F53-G53</f>
        <v>-24816250.690000057</v>
      </c>
      <c r="I53" s="10"/>
      <c r="J53" s="166">
        <f>(H53/G53)</f>
        <v>-6.7679938242396747E-3</v>
      </c>
      <c r="K53" s="10"/>
    </row>
    <row r="54" spans="2:11" s="1" customFormat="1" ht="21" customHeight="1" thickBot="1" x14ac:dyDescent="0.3">
      <c r="B54" s="187" t="s">
        <v>54</v>
      </c>
      <c r="C54" s="187"/>
      <c r="D54" s="187"/>
      <c r="E54" s="201"/>
      <c r="F54" s="202">
        <f>+F37+F53+F42</f>
        <v>38319168028.139999</v>
      </c>
      <c r="G54" s="203">
        <f>+G53+G37+G42</f>
        <v>33092470035.499996</v>
      </c>
      <c r="H54" s="204">
        <f>+F54-G54</f>
        <v>5226697992.6400032</v>
      </c>
      <c r="I54" s="10"/>
      <c r="J54" s="47">
        <f>(H54/G54)</f>
        <v>0.15794221425699126</v>
      </c>
      <c r="K54" s="10"/>
    </row>
    <row r="55" spans="2:11" s="1" customFormat="1" ht="8.25" customHeight="1" thickTop="1" x14ac:dyDescent="0.25">
      <c r="B55" s="10"/>
      <c r="E55" s="2"/>
      <c r="F55" s="34"/>
      <c r="G55" s="36"/>
      <c r="H55" s="160"/>
      <c r="J55" s="8"/>
      <c r="K55" s="10"/>
    </row>
    <row r="56" spans="2:11" s="1" customFormat="1" ht="15.75" x14ac:dyDescent="0.25">
      <c r="B56" s="205">
        <v>5101</v>
      </c>
      <c r="E56" s="2"/>
      <c r="F56" s="34">
        <f>VLOOKUP($B56,'[1]Bce OCT 2021'!$A$6:$F$1995,6,FALSE)</f>
        <v>4709189499</v>
      </c>
      <c r="G56" s="36">
        <f>VLOOKUP($B56,'[1]bce OCT 2020'!$A$6:$F$991,6,FALSE)</f>
        <v>4371503503</v>
      </c>
      <c r="H56" s="160">
        <f>+F56-G56</f>
        <v>337685996</v>
      </c>
      <c r="J56" s="37">
        <f>+H56/G56</f>
        <v>7.7247106348710154E-2</v>
      </c>
      <c r="K56" s="10"/>
    </row>
    <row r="57" spans="2:11" s="1" customFormat="1" ht="15.75" x14ac:dyDescent="0.25">
      <c r="B57" s="206">
        <v>5102</v>
      </c>
      <c r="E57" s="159">
        <v>1.8</v>
      </c>
      <c r="F57" s="34">
        <f>VLOOKUP($B57,'[1]Bce OCT 2021'!$A$6:$F$1995,6,FALSE)</f>
        <v>104674628</v>
      </c>
      <c r="G57" s="36">
        <f>VLOOKUP($B57,'[1]bce OCT 2020'!$A$6:$F$991,6,FALSE)</f>
        <v>45008224</v>
      </c>
      <c r="H57" s="160">
        <f t="shared" ref="H57:H67" si="13">+F57-G57</f>
        <v>59666404</v>
      </c>
      <c r="J57" s="37">
        <f t="shared" ref="J57:J67" si="14">+H57/G57</f>
        <v>1.3256778139035212</v>
      </c>
      <c r="K57" s="10"/>
    </row>
    <row r="58" spans="2:11" s="1" customFormat="1" ht="15.75" x14ac:dyDescent="0.25">
      <c r="B58" s="207">
        <v>5103</v>
      </c>
      <c r="E58" s="208"/>
      <c r="F58" s="34">
        <f>VLOOKUP($B58,'[1]Bce OCT 2021'!$A$6:$F$1995,6,FALSE)</f>
        <v>1299533948</v>
      </c>
      <c r="G58" s="36">
        <f>VLOOKUP($B58,'[1]bce OCT 2020'!$A$6:$F$991,6,FALSE)</f>
        <v>1213589621</v>
      </c>
      <c r="H58" s="160">
        <f t="shared" si="13"/>
        <v>85944327</v>
      </c>
      <c r="J58" s="37">
        <f t="shared" si="14"/>
        <v>7.0818277869896182E-2</v>
      </c>
      <c r="K58" s="10"/>
    </row>
    <row r="59" spans="2:11" s="1" customFormat="1" ht="18.75" x14ac:dyDescent="0.3">
      <c r="B59" s="209">
        <v>5104</v>
      </c>
      <c r="E59" s="2"/>
      <c r="F59" s="34">
        <f>VLOOKUP($B59,'[1]Bce OCT 2021'!$A$6:$F$1995,6,FALSE)</f>
        <v>237358000</v>
      </c>
      <c r="G59" s="36">
        <f>VLOOKUP($B59,'[1]bce OCT 2020'!$A$6:$F$991,6,FALSE)</f>
        <v>234153000</v>
      </c>
      <c r="H59" s="160">
        <f t="shared" si="13"/>
        <v>3205000</v>
      </c>
      <c r="J59" s="37">
        <f t="shared" si="14"/>
        <v>1.3687631591309956E-2</v>
      </c>
      <c r="K59" s="10"/>
    </row>
    <row r="60" spans="2:11" s="1" customFormat="1" ht="15.75" x14ac:dyDescent="0.25">
      <c r="B60" s="210">
        <v>5107</v>
      </c>
      <c r="E60" s="2"/>
      <c r="F60" s="34">
        <f>VLOOKUP($B60,'[1]Bce OCT 2021'!$A$6:$F$1995,6,FALSE)</f>
        <v>1530503025</v>
      </c>
      <c r="G60" s="36">
        <f>VLOOKUP($B60,'[1]bce OCT 2020'!$A$6:$F$991,6,FALSE)</f>
        <v>1579981066</v>
      </c>
      <c r="H60" s="160">
        <f t="shared" si="13"/>
        <v>-49478041</v>
      </c>
      <c r="J60" s="37">
        <f t="shared" si="14"/>
        <v>-3.1315591094558094E-2</v>
      </c>
      <c r="K60" s="10"/>
    </row>
    <row r="61" spans="2:11" s="1" customFormat="1" ht="15.75" x14ac:dyDescent="0.25">
      <c r="B61" s="211">
        <v>5108</v>
      </c>
      <c r="E61" s="2"/>
      <c r="F61" s="34">
        <f>VLOOKUP($B61,'[1]Bce OCT 2021'!$A$6:$F$1995,6,FALSE)</f>
        <v>1951791813.01</v>
      </c>
      <c r="G61" s="36">
        <f>VLOOKUP($B61,'[1]bce OCT 2020'!$A$6:$F$991,6,FALSE)</f>
        <v>1401478679</v>
      </c>
      <c r="H61" s="160">
        <f t="shared" si="13"/>
        <v>550313134.00999999</v>
      </c>
      <c r="J61" s="37">
        <f t="shared" si="14"/>
        <v>0.39266607637774842</v>
      </c>
      <c r="K61" s="10"/>
    </row>
    <row r="62" spans="2:11" s="1" customFormat="1" ht="15.75" x14ac:dyDescent="0.25">
      <c r="B62" s="212">
        <v>5111</v>
      </c>
      <c r="E62" s="159"/>
      <c r="F62" s="34">
        <f>VLOOKUP($B62,'[1]Bce OCT 2021'!$A$6:$F$1995,6,FALSE)</f>
        <v>10203368707.09</v>
      </c>
      <c r="G62" s="36">
        <f>VLOOKUP($B62,'[1]bce OCT 2020'!$A$6:$F$9910,6,FALSE)</f>
        <v>7117529765.6400003</v>
      </c>
      <c r="H62" s="160">
        <f t="shared" si="13"/>
        <v>3085838941.4499998</v>
      </c>
      <c r="J62" s="37">
        <f t="shared" si="14"/>
        <v>0.43355476451211222</v>
      </c>
      <c r="K62" s="10"/>
    </row>
    <row r="63" spans="2:11" s="1" customFormat="1" ht="15.75" x14ac:dyDescent="0.25">
      <c r="B63" s="213">
        <v>5120</v>
      </c>
      <c r="E63" s="159">
        <v>1.9</v>
      </c>
      <c r="F63" s="34">
        <f>VLOOKUP($B63,'[1]Bce OCT 2021'!$A$6:$F$1995,6,FALSE)</f>
        <v>765037019.38</v>
      </c>
      <c r="G63" s="36">
        <f>VLOOKUP($B63,'[1]bce OCT 2020'!$A$6:$F$9910,6,FALSE)</f>
        <v>423569573</v>
      </c>
      <c r="H63" s="160">
        <f t="shared" si="13"/>
        <v>341467446.38</v>
      </c>
      <c r="J63" s="37">
        <f t="shared" si="14"/>
        <v>0.80616613691465511</v>
      </c>
      <c r="K63" s="10"/>
    </row>
    <row r="64" spans="2:11" s="1" customFormat="1" ht="15.75" x14ac:dyDescent="0.25">
      <c r="B64" s="214">
        <v>53</v>
      </c>
      <c r="C64" s="214"/>
      <c r="D64" s="214"/>
      <c r="E64" s="2"/>
      <c r="F64" s="34">
        <f>VLOOKUP($B64,'[1]Bce OCT 2021'!$A$6:$F$1995,6,FALSE)</f>
        <v>465108061.94999999</v>
      </c>
      <c r="G64" s="36">
        <f>VLOOKUP($B64,'[1]bce OCT 2020'!$A$6:$F$9910,6,FALSE)</f>
        <v>454071388.83999997</v>
      </c>
      <c r="H64" s="160">
        <f t="shared" si="13"/>
        <v>11036673.110000014</v>
      </c>
      <c r="J64" s="37">
        <f t="shared" si="14"/>
        <v>2.4306030684282949E-2</v>
      </c>
      <c r="K64" s="10"/>
    </row>
    <row r="65" spans="1:11" s="1" customFormat="1" ht="15.75" x14ac:dyDescent="0.25">
      <c r="B65" s="215">
        <v>54</v>
      </c>
      <c r="C65" s="216"/>
      <c r="D65" s="216"/>
      <c r="E65" s="217">
        <v>1.1000000000000001</v>
      </c>
      <c r="F65" s="34">
        <f>VLOOKUP($B65,'[1]Bce OCT 2021'!$A$6:$F$1995,6,FALSE)</f>
        <v>310948444</v>
      </c>
      <c r="G65" s="36">
        <f>VLOOKUP($B65,'[1]bce OCT 2020'!$A$6:$F$9910,6,FALSE)</f>
        <v>56344395</v>
      </c>
      <c r="H65" s="160">
        <f t="shared" si="13"/>
        <v>254604049</v>
      </c>
      <c r="J65" s="37">
        <f t="shared" si="14"/>
        <v>4.518711204548385</v>
      </c>
      <c r="K65" s="10"/>
    </row>
    <row r="66" spans="1:11" s="1" customFormat="1" ht="15.75" x14ac:dyDescent="0.25">
      <c r="B66" s="218">
        <v>55</v>
      </c>
      <c r="E66" s="2"/>
      <c r="F66" s="34">
        <f>VLOOKUP($B66,'[1]Bce OCT 2021'!$A$6:$F$1995,6,FALSE)</f>
        <v>17249022985.639999</v>
      </c>
      <c r="G66" s="36">
        <f>VLOOKUP($B66,'[1]bce OCT 2020'!$A$6:$F$9910,6,FALSE)</f>
        <v>7264454082.5600004</v>
      </c>
      <c r="H66" s="160">
        <f t="shared" si="13"/>
        <v>9984568903.079998</v>
      </c>
      <c r="J66" s="37">
        <f t="shared" si="14"/>
        <v>1.3744417391322303</v>
      </c>
      <c r="K66" s="10"/>
    </row>
    <row r="67" spans="1:11" s="1" customFormat="1" ht="15.75" x14ac:dyDescent="0.25">
      <c r="B67" s="219">
        <v>57</v>
      </c>
      <c r="E67" s="2"/>
      <c r="F67" s="34">
        <f>VLOOKUP($B67,'[1]Bce OCT 2021'!$A$6:$F$1995,6,FALSE)</f>
        <v>1428423</v>
      </c>
      <c r="G67" s="36">
        <f>VLOOKUP($B67,'[1]bce OCT 2020'!$A$6:$F$9910,6,FALSE)</f>
        <v>10605415</v>
      </c>
      <c r="H67" s="160">
        <f t="shared" si="13"/>
        <v>-9176992</v>
      </c>
      <c r="J67" s="37">
        <f t="shared" si="14"/>
        <v>-0.8653119184869239</v>
      </c>
      <c r="K67" s="10"/>
    </row>
    <row r="68" spans="1:11" s="1" customFormat="1" ht="16.5" thickBot="1" x14ac:dyDescent="0.3">
      <c r="B68" s="187" t="s">
        <v>55</v>
      </c>
      <c r="C68" s="187"/>
      <c r="D68" s="187"/>
      <c r="E68" s="201"/>
      <c r="F68" s="202">
        <f>SUM(F56:F67)</f>
        <v>38827964554.07</v>
      </c>
      <c r="G68" s="203">
        <f>SUM(G56:G67)</f>
        <v>24172288713.040001</v>
      </c>
      <c r="H68" s="220">
        <f>+F68-G68</f>
        <v>14655675841.029999</v>
      </c>
      <c r="I68" s="221"/>
      <c r="J68" s="222">
        <f>(H68/G68)</f>
        <v>0.60630071132336905</v>
      </c>
      <c r="K68" s="10"/>
    </row>
    <row r="69" spans="1:11" s="1" customFormat="1" ht="10.5" customHeight="1" thickTop="1" x14ac:dyDescent="0.25">
      <c r="E69" s="2"/>
      <c r="F69" s="34"/>
      <c r="G69" s="36"/>
      <c r="H69" s="160"/>
      <c r="J69" s="8"/>
      <c r="K69" s="10"/>
    </row>
    <row r="70" spans="1:11" s="1" customFormat="1" ht="15.75" x14ac:dyDescent="0.25">
      <c r="B70" s="223" t="s">
        <v>56</v>
      </c>
      <c r="C70" s="18"/>
      <c r="D70" s="18"/>
      <c r="E70" s="20"/>
      <c r="F70" s="224"/>
      <c r="G70" s="36"/>
      <c r="H70" s="160"/>
      <c r="J70" s="8"/>
      <c r="K70" s="10"/>
    </row>
    <row r="71" spans="1:11" s="1" customFormat="1" ht="15.75" x14ac:dyDescent="0.25">
      <c r="B71" s="225">
        <v>4802</v>
      </c>
      <c r="E71" s="208"/>
      <c r="F71" s="34">
        <f>-VLOOKUP($B71,'[1]Bce OCT 2021'!$A$6:$F$1995,6,FALSE)</f>
        <v>106043175.56</v>
      </c>
      <c r="G71" s="36">
        <f>-VLOOKUP($B71,'[1]bce OCT 2020'!$A$6:$F$991,6,FALSE)</f>
        <v>271358794.57999998</v>
      </c>
      <c r="H71" s="160">
        <f t="shared" ref="H71:H73" si="15">+F71-G71</f>
        <v>-165315619.01999998</v>
      </c>
      <c r="J71" s="37">
        <f t="shared" ref="J71:J73" si="16">+H71/G71</f>
        <v>-0.60921415602494089</v>
      </c>
      <c r="K71" s="10"/>
    </row>
    <row r="72" spans="1:11" s="1" customFormat="1" ht="15.75" x14ac:dyDescent="0.25">
      <c r="B72" s="226">
        <v>4808</v>
      </c>
      <c r="E72" s="208"/>
      <c r="F72" s="34">
        <f>-VLOOKUP($B72,'[1]Bce OCT 2021'!$A$6:$F$1995,6,FALSE)</f>
        <v>20066709.57</v>
      </c>
      <c r="G72" s="36">
        <f>-VLOOKUP($B72,'[1]bce OCT 2020'!$A$6:$F$991,6,FALSE)</f>
        <v>1125971695.1500001</v>
      </c>
      <c r="H72" s="160">
        <f t="shared" si="15"/>
        <v>-1105904985.5800002</v>
      </c>
      <c r="J72" s="37">
        <f t="shared" si="16"/>
        <v>-0.98217831793069477</v>
      </c>
      <c r="K72" s="10"/>
    </row>
    <row r="73" spans="1:11" s="1" customFormat="1" ht="15.75" x14ac:dyDescent="0.25">
      <c r="B73" s="227">
        <v>4830</v>
      </c>
      <c r="C73" s="227"/>
      <c r="D73" s="227"/>
      <c r="E73" s="2"/>
      <c r="F73" s="34">
        <f>-VLOOKUP($B73,'[1]Bce OCT 2021'!$A$6:$F$1995,6,FALSE)</f>
        <v>172179352.61000001</v>
      </c>
      <c r="G73" s="36">
        <f>-VLOOKUP($B73,'[1]bce OCT 2020'!$A$6:$F$991,6,FALSE)</f>
        <v>237073987.25999999</v>
      </c>
      <c r="H73" s="160">
        <f t="shared" si="15"/>
        <v>-64894634.649999976</v>
      </c>
      <c r="J73" s="37">
        <f t="shared" si="16"/>
        <v>-0.2737315696252654</v>
      </c>
      <c r="K73" s="10"/>
    </row>
    <row r="74" spans="1:11" s="1" customFormat="1" ht="16.5" thickBot="1" x14ac:dyDescent="0.3">
      <c r="B74" s="187" t="s">
        <v>57</v>
      </c>
      <c r="C74" s="187"/>
      <c r="D74" s="187"/>
      <c r="E74" s="201"/>
      <c r="F74" s="202">
        <f>+F71+F72+F73</f>
        <v>298289237.74000001</v>
      </c>
      <c r="G74" s="203">
        <f>+G71+G72+G73</f>
        <v>1634404476.99</v>
      </c>
      <c r="H74" s="220">
        <f>SUM(H71:H73)</f>
        <v>-1336115239.25</v>
      </c>
      <c r="I74" s="221"/>
      <c r="J74" s="222">
        <f>(H74/G74)</f>
        <v>-0.81749362416741278</v>
      </c>
      <c r="K74" s="10"/>
    </row>
    <row r="75" spans="1:11" s="10" customFormat="1" ht="6.75" customHeight="1" thickTop="1" x14ac:dyDescent="0.25">
      <c r="E75" s="2"/>
      <c r="F75" s="100"/>
      <c r="G75" s="36"/>
      <c r="H75" s="156"/>
      <c r="J75" s="8"/>
    </row>
    <row r="76" spans="1:11" s="10" customFormat="1" ht="15.75" x14ac:dyDescent="0.25">
      <c r="B76" s="223" t="s">
        <v>58</v>
      </c>
      <c r="C76" s="18"/>
      <c r="D76" s="18"/>
      <c r="E76" s="20"/>
      <c r="F76" s="224"/>
      <c r="G76" s="36"/>
      <c r="H76" s="156"/>
      <c r="J76" s="8"/>
    </row>
    <row r="77" spans="1:11" s="10" customFormat="1" ht="15.75" x14ac:dyDescent="0.25">
      <c r="B77" s="228">
        <v>5802</v>
      </c>
      <c r="C77" s="1"/>
      <c r="E77" s="2"/>
      <c r="F77" s="34">
        <f>VLOOKUP($B77,'[1]Bce OCT 2021'!$A$6:$F$1995,6,FALSE)</f>
        <v>47400284.479999997</v>
      </c>
      <c r="G77" s="36">
        <f>VLOOKUP($B77,'[1]bce OCT 2020'!$A$6:$F$9910,6,FALSE)</f>
        <v>39007940.890000001</v>
      </c>
      <c r="H77" s="160">
        <f t="shared" ref="H77:H79" si="17">+F77-G77</f>
        <v>8392343.5899999961</v>
      </c>
      <c r="I77" s="1"/>
      <c r="J77" s="37">
        <f t="shared" ref="J77:J79" si="18">+H77/G77</f>
        <v>0.2151444910580102</v>
      </c>
    </row>
    <row r="78" spans="1:11" s="10" customFormat="1" ht="15.75" x14ac:dyDescent="0.25">
      <c r="B78" s="228" t="s">
        <v>59</v>
      </c>
      <c r="C78" s="1"/>
      <c r="E78" s="2"/>
      <c r="F78" s="34"/>
      <c r="G78" s="36">
        <f>+'[1]bce OCT 2020'!F925</f>
        <v>15279858.4</v>
      </c>
      <c r="H78" s="160">
        <f t="shared" si="17"/>
        <v>-15279858.4</v>
      </c>
      <c r="I78" s="1"/>
      <c r="J78" s="37">
        <f t="shared" si="18"/>
        <v>-1</v>
      </c>
    </row>
    <row r="79" spans="1:11" s="1" customFormat="1" ht="15.75" x14ac:dyDescent="0.25">
      <c r="B79" s="229">
        <v>5890</v>
      </c>
      <c r="E79" s="2"/>
      <c r="F79" s="34">
        <f>VLOOKUP($B79,'[1]Bce OCT 2021'!$A$6:$F$1995,6,FALSE)+'[1]Bce OCT 2021'!F1307</f>
        <v>13067985.02</v>
      </c>
      <c r="G79" s="36">
        <f>VLOOKUP($B79,'[1]bce OCT 2020'!$A$6:$F$9910,6,FALSE)</f>
        <v>12900490.550000001</v>
      </c>
      <c r="H79" s="160">
        <f t="shared" si="17"/>
        <v>167494.46999999881</v>
      </c>
      <c r="J79" s="37">
        <f t="shared" si="18"/>
        <v>1.2983573713791744E-2</v>
      </c>
      <c r="K79" s="10"/>
    </row>
    <row r="80" spans="1:11" s="10" customFormat="1" ht="16.5" thickBot="1" x14ac:dyDescent="0.3">
      <c r="A80" s="230"/>
      <c r="B80" s="187" t="s">
        <v>60</v>
      </c>
      <c r="C80" s="187"/>
      <c r="D80" s="187"/>
      <c r="E80" s="201"/>
      <c r="F80" s="202">
        <f>SUM(F77:F79)</f>
        <v>60468269.5</v>
      </c>
      <c r="G80" s="203">
        <f>SUM(G77:G79)</f>
        <v>67188289.840000004</v>
      </c>
      <c r="H80" s="220">
        <f>+F80-G80</f>
        <v>-6720020.3400000036</v>
      </c>
      <c r="I80" s="221"/>
      <c r="J80" s="222">
        <f>(H80/G80)</f>
        <v>-0.10001773160178419</v>
      </c>
    </row>
    <row r="81" spans="1:11" s="1" customFormat="1" ht="4.5" customHeight="1" thickTop="1" x14ac:dyDescent="0.25">
      <c r="E81" s="2"/>
      <c r="F81" s="34"/>
      <c r="G81" s="36"/>
      <c r="H81" s="160"/>
      <c r="J81" s="8"/>
      <c r="K81" s="10"/>
    </row>
    <row r="82" spans="1:11" s="1" customFormat="1" ht="4.5" customHeight="1" x14ac:dyDescent="0.25">
      <c r="E82" s="2"/>
      <c r="F82" s="34"/>
      <c r="G82" s="36"/>
      <c r="H82" s="160"/>
      <c r="J82" s="8"/>
      <c r="K82" s="10"/>
    </row>
    <row r="83" spans="1:11" s="1" customFormat="1" ht="16.5" thickBot="1" x14ac:dyDescent="0.3">
      <c r="A83" s="90"/>
      <c r="B83" s="187" t="s">
        <v>61</v>
      </c>
      <c r="C83" s="188"/>
      <c r="D83" s="188"/>
      <c r="E83" s="231" t="s">
        <v>62</v>
      </c>
      <c r="F83" s="190">
        <f>+F54-F68+F74-F80</f>
        <v>-270975557.6900003</v>
      </c>
      <c r="G83" s="191">
        <f>+G54-G68+G74-G80</f>
        <v>10487397509.609995</v>
      </c>
      <c r="H83" s="220">
        <f>+F83-G83</f>
        <v>-10758373067.299995</v>
      </c>
      <c r="I83" s="221"/>
      <c r="J83" s="222">
        <f>(H83/G83)</f>
        <v>-1.0258382079483204</v>
      </c>
      <c r="K83" s="10"/>
    </row>
    <row r="84" spans="1:11" s="1" customFormat="1" ht="16.5" thickTop="1" x14ac:dyDescent="0.25">
      <c r="A84" s="90"/>
      <c r="B84" s="90"/>
      <c r="C84" s="90"/>
      <c r="D84" s="90"/>
      <c r="E84" s="91"/>
      <c r="F84" s="232"/>
      <c r="G84" s="102"/>
      <c r="H84" s="160"/>
      <c r="J84" s="8"/>
      <c r="K84" s="10"/>
    </row>
    <row r="85" spans="1:11" s="1" customFormat="1" ht="15.75" x14ac:dyDescent="0.25">
      <c r="C85" s="36"/>
      <c r="E85" s="2"/>
      <c r="F85" s="34"/>
      <c r="G85" s="34"/>
      <c r="H85" s="160"/>
      <c r="J85" s="8"/>
      <c r="K85" s="10"/>
    </row>
    <row r="86" spans="1:11" s="1" customFormat="1" ht="15.75" x14ac:dyDescent="0.25">
      <c r="C86" s="36"/>
      <c r="E86" s="233"/>
      <c r="F86" s="234"/>
      <c r="G86" s="36"/>
      <c r="H86" s="160"/>
      <c r="J86" s="8"/>
      <c r="K86" s="10"/>
    </row>
    <row r="87" spans="1:11" s="235" customFormat="1" ht="15.75" x14ac:dyDescent="0.25">
      <c r="B87" s="236" t="s">
        <v>24</v>
      </c>
      <c r="D87" s="236" t="s">
        <v>24</v>
      </c>
      <c r="E87" s="237"/>
      <c r="F87" s="238"/>
      <c r="G87" s="239"/>
      <c r="H87" s="240" t="s">
        <v>24</v>
      </c>
      <c r="I87" s="236"/>
      <c r="J87" s="236"/>
      <c r="K87" s="93"/>
    </row>
    <row r="88" spans="1:11" s="235" customFormat="1" ht="15.75" x14ac:dyDescent="0.25">
      <c r="B88" s="120" t="s">
        <v>25</v>
      </c>
      <c r="D88" s="241" t="s">
        <v>26</v>
      </c>
      <c r="E88" s="242"/>
      <c r="F88" s="243"/>
      <c r="G88" s="239"/>
      <c r="H88" s="119" t="s">
        <v>27</v>
      </c>
      <c r="J88" s="131"/>
      <c r="K88" s="10"/>
    </row>
    <row r="89" spans="1:11" s="235" customFormat="1" ht="15.75" x14ac:dyDescent="0.25">
      <c r="B89" s="120" t="s">
        <v>28</v>
      </c>
      <c r="D89" s="241" t="s">
        <v>29</v>
      </c>
      <c r="E89" s="242"/>
      <c r="F89" s="243"/>
      <c r="G89" s="239"/>
      <c r="H89" s="119" t="s">
        <v>30</v>
      </c>
      <c r="J89" s="131"/>
      <c r="K89" s="10"/>
    </row>
    <row r="90" spans="1:11" s="235" customFormat="1" ht="15.75" x14ac:dyDescent="0.25">
      <c r="B90" s="120"/>
      <c r="D90" s="241" t="s">
        <v>31</v>
      </c>
      <c r="E90" s="242"/>
      <c r="F90" s="243"/>
      <c r="G90" s="239"/>
      <c r="H90" s="119" t="s">
        <v>32</v>
      </c>
      <c r="J90" s="131"/>
      <c r="K90" s="10"/>
    </row>
    <row r="91" spans="1:11" s="244" customFormat="1" ht="15.75" x14ac:dyDescent="0.25">
      <c r="B91" s="116"/>
      <c r="C91" s="116"/>
      <c r="D91" s="116"/>
      <c r="E91" s="127"/>
      <c r="F91" s="245"/>
      <c r="G91" s="246"/>
      <c r="H91" s="119"/>
      <c r="J91" s="131"/>
      <c r="K91" s="10"/>
    </row>
    <row r="92" spans="1:11" ht="15.75" x14ac:dyDescent="0.25">
      <c r="K92" s="10"/>
    </row>
    <row r="93" spans="1:11" ht="18.75" x14ac:dyDescent="0.3">
      <c r="B93" s="247"/>
      <c r="K93" s="10"/>
    </row>
    <row r="94" spans="1:11" ht="15.75" x14ac:dyDescent="0.25">
      <c r="K94" s="10"/>
    </row>
    <row r="95" spans="1:11" ht="15.75" x14ac:dyDescent="0.25">
      <c r="K95" s="10"/>
    </row>
    <row r="96" spans="1:11" ht="15.75" x14ac:dyDescent="0.25">
      <c r="K96" s="10"/>
    </row>
    <row r="97" spans="11:11" ht="15.75" x14ac:dyDescent="0.25">
      <c r="K97" s="10"/>
    </row>
    <row r="98" spans="11:11" ht="15.75" x14ac:dyDescent="0.25">
      <c r="K98" s="10"/>
    </row>
    <row r="99" spans="11:11" ht="15.75" x14ac:dyDescent="0.25">
      <c r="K99" s="10"/>
    </row>
    <row r="100" spans="11:11" ht="15.75" x14ac:dyDescent="0.25">
      <c r="K100" s="10"/>
    </row>
    <row r="101" spans="11:11" ht="15.75" x14ac:dyDescent="0.25">
      <c r="K101" s="10"/>
    </row>
    <row r="102" spans="11:11" ht="15.75" x14ac:dyDescent="0.25">
      <c r="K102" s="10"/>
    </row>
    <row r="103" spans="11:11" ht="15.75" x14ac:dyDescent="0.25">
      <c r="K103" s="10"/>
    </row>
    <row r="104" spans="11:11" ht="15.75" x14ac:dyDescent="0.25">
      <c r="K104" s="10"/>
    </row>
    <row r="105" spans="11:11" ht="15.75" x14ac:dyDescent="0.25">
      <c r="K105" s="10"/>
    </row>
    <row r="106" spans="11:11" ht="15.75" x14ac:dyDescent="0.25">
      <c r="K106" s="10"/>
    </row>
  </sheetData>
  <mergeCells count="21">
    <mergeCell ref="B27:C27"/>
    <mergeCell ref="B31:C31"/>
    <mergeCell ref="B32:E32"/>
    <mergeCell ref="B64:D64"/>
    <mergeCell ref="B73:D73"/>
    <mergeCell ref="H9:H11"/>
    <mergeCell ref="J9:J11"/>
    <mergeCell ref="B15:C15"/>
    <mergeCell ref="B16:E16"/>
    <mergeCell ref="B17:E17"/>
    <mergeCell ref="B26:C26"/>
    <mergeCell ref="B4:J4"/>
    <mergeCell ref="B5:J5"/>
    <mergeCell ref="B6:J6"/>
    <mergeCell ref="B7:J7"/>
    <mergeCell ref="B9:B11"/>
    <mergeCell ref="C9:C11"/>
    <mergeCell ref="D9:D11"/>
    <mergeCell ref="E9:E11"/>
    <mergeCell ref="F9:F11"/>
    <mergeCell ref="G9:G11"/>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J78"/>
  <sheetViews>
    <sheetView showGridLines="0" tabSelected="1" zoomScale="170" zoomScaleNormal="170" workbookViewId="0">
      <selection activeCell="E78" sqref="E78"/>
    </sheetView>
  </sheetViews>
  <sheetFormatPr baseColWidth="10" defaultRowHeight="14.25" x14ac:dyDescent="0.2"/>
  <cols>
    <col min="1" max="1" width="1.140625" style="248" customWidth="1"/>
    <col min="2" max="2" width="4.28515625" style="248" customWidth="1"/>
    <col min="3" max="3" width="9.5703125" style="248" customWidth="1"/>
    <col min="4" max="4" width="11.42578125" style="248"/>
    <col min="5" max="5" width="24.42578125" style="248" customWidth="1"/>
    <col min="6" max="7" width="20.140625" style="248" customWidth="1"/>
    <col min="8" max="8" width="13.5703125" style="248" bestFit="1" customWidth="1"/>
    <col min="9" max="9" width="16.5703125" style="248" customWidth="1"/>
    <col min="10" max="10" width="6.42578125" style="248" customWidth="1"/>
    <col min="11" max="11" width="14.140625" style="248" bestFit="1" customWidth="1"/>
    <col min="12" max="12" width="15.140625" style="248" bestFit="1" customWidth="1"/>
    <col min="13" max="16384" width="11.42578125" style="248"/>
  </cols>
  <sheetData>
    <row r="1" spans="3:9" ht="4.5" customHeight="1" x14ac:dyDescent="0.2"/>
    <row r="2" spans="3:9" ht="9.75" customHeight="1" x14ac:dyDescent="0.2"/>
    <row r="3" spans="3:9" ht="17.25" customHeight="1" x14ac:dyDescent="0.2">
      <c r="C3" s="249" t="s">
        <v>0</v>
      </c>
      <c r="D3" s="249"/>
      <c r="E3" s="249"/>
      <c r="F3" s="249"/>
      <c r="G3" s="249"/>
      <c r="H3" s="249"/>
      <c r="I3" s="249"/>
    </row>
    <row r="4" spans="3:9" ht="10.5" customHeight="1" x14ac:dyDescent="0.2">
      <c r="C4" s="250"/>
      <c r="D4" s="250"/>
      <c r="E4" s="250"/>
      <c r="F4" s="250"/>
      <c r="G4" s="250"/>
      <c r="H4" s="250"/>
      <c r="I4" s="250"/>
    </row>
    <row r="5" spans="3:9" ht="15.75" x14ac:dyDescent="0.25">
      <c r="C5" s="251" t="s">
        <v>63</v>
      </c>
      <c r="D5" s="251"/>
      <c r="E5" s="251"/>
      <c r="F5" s="251"/>
      <c r="G5" s="251"/>
      <c r="H5" s="251"/>
      <c r="I5" s="251"/>
    </row>
    <row r="6" spans="3:9" ht="15.75" x14ac:dyDescent="0.25">
      <c r="C6" s="251" t="s">
        <v>64</v>
      </c>
      <c r="D6" s="251"/>
      <c r="E6" s="251"/>
      <c r="F6" s="251"/>
      <c r="G6" s="251"/>
      <c r="H6" s="251"/>
      <c r="I6" s="251"/>
    </row>
    <row r="7" spans="3:9" ht="15.75" x14ac:dyDescent="0.25">
      <c r="C7" s="252" t="s">
        <v>65</v>
      </c>
      <c r="D7" s="252"/>
      <c r="E7" s="252"/>
      <c r="F7" s="252"/>
      <c r="G7" s="252"/>
      <c r="H7" s="252"/>
      <c r="I7" s="252"/>
    </row>
    <row r="8" spans="3:9" ht="1.5" customHeight="1" x14ac:dyDescent="0.25">
      <c r="C8" s="253"/>
      <c r="D8" s="253"/>
      <c r="E8" s="253"/>
      <c r="F8" s="253"/>
      <c r="G8" s="253"/>
    </row>
    <row r="9" spans="3:9" ht="15.75" customHeight="1" x14ac:dyDescent="0.25">
      <c r="C9" s="254" t="s">
        <v>66</v>
      </c>
      <c r="D9" s="253"/>
      <c r="E9" s="253"/>
      <c r="F9" s="253"/>
      <c r="G9" s="253"/>
    </row>
    <row r="10" spans="3:9" ht="15.75" customHeight="1" x14ac:dyDescent="0.25">
      <c r="C10" s="255" t="s">
        <v>67</v>
      </c>
      <c r="D10" s="253"/>
      <c r="E10" s="253"/>
      <c r="F10" s="253"/>
      <c r="G10" s="253"/>
    </row>
    <row r="11" spans="3:9" ht="15.75" customHeight="1" x14ac:dyDescent="0.2">
      <c r="C11" s="256" t="s">
        <v>68</v>
      </c>
      <c r="D11" s="256"/>
      <c r="E11" s="256"/>
      <c r="F11" s="256"/>
      <c r="G11" s="256"/>
      <c r="H11" s="256"/>
      <c r="I11" s="256"/>
    </row>
    <row r="12" spans="3:9" ht="15.75" customHeight="1" x14ac:dyDescent="0.2">
      <c r="C12" s="256"/>
      <c r="D12" s="256"/>
      <c r="E12" s="256"/>
      <c r="F12" s="256"/>
      <c r="G12" s="256"/>
      <c r="H12" s="256"/>
      <c r="I12" s="256"/>
    </row>
    <row r="13" spans="3:9" ht="15.75" customHeight="1" x14ac:dyDescent="0.2">
      <c r="C13" s="256"/>
      <c r="D13" s="256"/>
      <c r="E13" s="256"/>
      <c r="F13" s="256"/>
      <c r="G13" s="256"/>
      <c r="H13" s="256"/>
      <c r="I13" s="256"/>
    </row>
    <row r="14" spans="3:9" ht="2.25" customHeight="1" x14ac:dyDescent="0.2">
      <c r="C14" s="256"/>
      <c r="D14" s="256"/>
      <c r="E14" s="256"/>
      <c r="F14" s="256"/>
      <c r="G14" s="256"/>
      <c r="H14" s="256"/>
      <c r="I14" s="256"/>
    </row>
    <row r="15" spans="3:9" ht="15.75" hidden="1" customHeight="1" x14ac:dyDescent="0.2">
      <c r="C15" s="256"/>
      <c r="D15" s="256"/>
      <c r="E15" s="256"/>
      <c r="F15" s="256"/>
      <c r="G15" s="256"/>
      <c r="H15" s="256"/>
      <c r="I15" s="256"/>
    </row>
    <row r="16" spans="3:9" ht="15.75" hidden="1" customHeight="1" x14ac:dyDescent="0.2">
      <c r="C16" s="256"/>
      <c r="D16" s="256"/>
      <c r="E16" s="256"/>
      <c r="F16" s="256"/>
      <c r="G16" s="256"/>
      <c r="H16" s="256"/>
      <c r="I16" s="256"/>
    </row>
    <row r="17" spans="3:10" ht="15.75" hidden="1" customHeight="1" x14ac:dyDescent="0.2">
      <c r="C17" s="256"/>
      <c r="D17" s="256"/>
      <c r="E17" s="256"/>
      <c r="F17" s="256"/>
      <c r="G17" s="256"/>
      <c r="H17" s="256"/>
      <c r="I17" s="256"/>
    </row>
    <row r="18" spans="3:10" ht="3.75" hidden="1" customHeight="1" x14ac:dyDescent="0.2">
      <c r="C18" s="256"/>
      <c r="D18" s="256"/>
      <c r="E18" s="256"/>
      <c r="F18" s="256"/>
      <c r="G18" s="256"/>
      <c r="H18" s="256"/>
      <c r="I18" s="256"/>
    </row>
    <row r="19" spans="3:10" ht="18" customHeight="1" x14ac:dyDescent="0.2">
      <c r="C19" s="257" t="s">
        <v>69</v>
      </c>
      <c r="D19" s="258"/>
      <c r="E19" s="258"/>
      <c r="F19" s="258"/>
      <c r="G19" s="258"/>
      <c r="H19" s="258"/>
      <c r="I19" s="258"/>
      <c r="J19" s="259"/>
    </row>
    <row r="20" spans="3:10" ht="18" customHeight="1" x14ac:dyDescent="0.25">
      <c r="C20" s="258"/>
      <c r="D20" s="258"/>
      <c r="E20" s="258"/>
      <c r="F20" s="258"/>
      <c r="G20" s="258"/>
      <c r="H20" s="258"/>
      <c r="I20" s="258"/>
      <c r="J20" s="260"/>
    </row>
    <row r="21" spans="3:10" ht="15" customHeight="1" x14ac:dyDescent="0.2">
      <c r="C21" s="258"/>
      <c r="D21" s="258"/>
      <c r="E21" s="258"/>
      <c r="F21" s="258"/>
      <c r="G21" s="258"/>
      <c r="H21" s="258"/>
      <c r="I21" s="258"/>
      <c r="J21" s="259"/>
    </row>
    <row r="22" spans="3:10" ht="15" customHeight="1" x14ac:dyDescent="0.2">
      <c r="C22" s="258"/>
      <c r="D22" s="258"/>
      <c r="E22" s="258"/>
      <c r="F22" s="258"/>
      <c r="G22" s="258"/>
      <c r="H22" s="258"/>
      <c r="I22" s="258"/>
      <c r="J22" s="259"/>
    </row>
    <row r="23" spans="3:10" ht="20.25" customHeight="1" x14ac:dyDescent="0.2">
      <c r="C23" s="258"/>
      <c r="D23" s="258"/>
      <c r="E23" s="258"/>
      <c r="F23" s="258"/>
      <c r="G23" s="258"/>
      <c r="H23" s="258"/>
      <c r="I23" s="258"/>
      <c r="J23" s="259"/>
    </row>
    <row r="24" spans="3:10" ht="46.5" customHeight="1" x14ac:dyDescent="0.2">
      <c r="C24" s="258"/>
      <c r="D24" s="258"/>
      <c r="E24" s="258"/>
      <c r="F24" s="258"/>
      <c r="G24" s="258"/>
      <c r="H24" s="258"/>
      <c r="I24" s="258"/>
      <c r="J24" s="259"/>
    </row>
    <row r="25" spans="3:10" ht="4.5" hidden="1" customHeight="1" x14ac:dyDescent="0.2">
      <c r="C25" s="261"/>
      <c r="D25" s="261"/>
      <c r="E25" s="261"/>
      <c r="F25" s="261"/>
      <c r="G25" s="261"/>
      <c r="H25" s="261"/>
      <c r="I25" s="261"/>
      <c r="J25" s="262"/>
    </row>
    <row r="26" spans="3:10" ht="1.5" customHeight="1" x14ac:dyDescent="0.2">
      <c r="C26" s="261"/>
      <c r="D26" s="261"/>
      <c r="E26" s="261"/>
      <c r="F26" s="261"/>
      <c r="G26" s="261"/>
      <c r="H26" s="261"/>
      <c r="I26" s="261"/>
      <c r="J26" s="262"/>
    </row>
    <row r="27" spans="3:10" ht="14.25" customHeight="1" x14ac:dyDescent="0.2">
      <c r="C27" s="257" t="s">
        <v>70</v>
      </c>
      <c r="D27" s="258"/>
      <c r="E27" s="258"/>
      <c r="F27" s="258"/>
      <c r="G27" s="258"/>
      <c r="H27" s="258"/>
      <c r="I27" s="258"/>
      <c r="J27" s="262"/>
    </row>
    <row r="28" spans="3:10" ht="14.25" customHeight="1" x14ac:dyDescent="0.2">
      <c r="C28" s="258"/>
      <c r="D28" s="258"/>
      <c r="E28" s="258"/>
      <c r="F28" s="258"/>
      <c r="G28" s="258"/>
      <c r="H28" s="258"/>
      <c r="I28" s="258"/>
      <c r="J28" s="262"/>
    </row>
    <row r="29" spans="3:10" ht="14.25" customHeight="1" x14ac:dyDescent="0.2">
      <c r="C29" s="258"/>
      <c r="D29" s="258"/>
      <c r="E29" s="258"/>
      <c r="F29" s="258"/>
      <c r="G29" s="258"/>
      <c r="H29" s="258"/>
      <c r="I29" s="258"/>
      <c r="J29" s="262"/>
    </row>
    <row r="30" spans="3:10" ht="14.25" customHeight="1" x14ac:dyDescent="0.2">
      <c r="C30" s="258"/>
      <c r="D30" s="258"/>
      <c r="E30" s="258"/>
      <c r="F30" s="258"/>
      <c r="G30" s="258"/>
      <c r="H30" s="258"/>
      <c r="I30" s="258"/>
      <c r="J30" s="262"/>
    </row>
    <row r="31" spans="3:10" ht="4.5" customHeight="1" x14ac:dyDescent="0.2">
      <c r="C31" s="258"/>
      <c r="D31" s="258"/>
      <c r="E31" s="258"/>
      <c r="F31" s="258"/>
      <c r="G31" s="258"/>
      <c r="H31" s="258"/>
      <c r="I31" s="258"/>
      <c r="J31" s="262"/>
    </row>
    <row r="32" spans="3:10" ht="56.25" hidden="1" customHeight="1" x14ac:dyDescent="0.2">
      <c r="C32" s="258"/>
      <c r="D32" s="258"/>
      <c r="E32" s="258"/>
      <c r="F32" s="258"/>
      <c r="G32" s="258"/>
      <c r="H32" s="258"/>
      <c r="I32" s="258"/>
      <c r="J32" s="262"/>
    </row>
    <row r="33" spans="3:9" ht="3.75" customHeight="1" x14ac:dyDescent="0.2"/>
    <row r="34" spans="3:9" ht="13.5" customHeight="1" x14ac:dyDescent="0.2">
      <c r="C34" s="263" t="s">
        <v>71</v>
      </c>
    </row>
    <row r="35" spans="3:9" ht="13.5" customHeight="1" x14ac:dyDescent="0.2">
      <c r="C35" s="264" t="s">
        <v>72</v>
      </c>
      <c r="D35" s="264"/>
      <c r="E35" s="264"/>
      <c r="F35" s="264"/>
      <c r="G35" s="264"/>
      <c r="H35" s="264"/>
      <c r="I35" s="264"/>
    </row>
    <row r="36" spans="3:9" ht="13.5" customHeight="1" x14ac:dyDescent="0.2">
      <c r="C36" s="264"/>
      <c r="D36" s="264"/>
      <c r="E36" s="264"/>
      <c r="F36" s="264"/>
      <c r="G36" s="264"/>
      <c r="H36" s="264"/>
      <c r="I36" s="264"/>
    </row>
    <row r="37" spans="3:9" ht="13.5" customHeight="1" x14ac:dyDescent="0.2">
      <c r="C37" s="264"/>
      <c r="D37" s="264"/>
      <c r="E37" s="264"/>
      <c r="F37" s="264"/>
      <c r="G37" s="264"/>
      <c r="H37" s="264"/>
      <c r="I37" s="264"/>
    </row>
    <row r="38" spans="3:9" ht="13.5" customHeight="1" x14ac:dyDescent="0.2">
      <c r="C38" s="264"/>
      <c r="D38" s="264"/>
      <c r="E38" s="264"/>
      <c r="F38" s="264"/>
      <c r="G38" s="264"/>
      <c r="H38" s="264"/>
      <c r="I38" s="264"/>
    </row>
    <row r="39" spans="3:9" ht="5.25" customHeight="1" x14ac:dyDescent="0.2">
      <c r="C39" s="264"/>
      <c r="D39" s="264"/>
      <c r="E39" s="264"/>
      <c r="F39" s="264"/>
      <c r="G39" s="264"/>
      <c r="H39" s="264"/>
      <c r="I39" s="264"/>
    </row>
    <row r="40" spans="3:9" ht="2.25" hidden="1" customHeight="1" x14ac:dyDescent="0.2"/>
    <row r="41" spans="3:9" ht="2.25" customHeight="1" x14ac:dyDescent="0.2"/>
    <row r="42" spans="3:9" ht="15.75" customHeight="1" x14ac:dyDescent="0.2">
      <c r="C42" s="263" t="s">
        <v>73</v>
      </c>
    </row>
    <row r="43" spans="3:9" ht="15.75" customHeight="1" x14ac:dyDescent="0.2">
      <c r="C43" s="264" t="s">
        <v>74</v>
      </c>
      <c r="D43" s="264"/>
      <c r="E43" s="264"/>
      <c r="F43" s="264"/>
      <c r="G43" s="264"/>
      <c r="H43" s="264"/>
      <c r="I43" s="264"/>
    </row>
    <row r="44" spans="3:9" ht="15.75" customHeight="1" x14ac:dyDescent="0.2">
      <c r="C44" s="264"/>
      <c r="D44" s="264"/>
      <c r="E44" s="264"/>
      <c r="F44" s="264"/>
      <c r="G44" s="264"/>
      <c r="H44" s="264"/>
      <c r="I44" s="264"/>
    </row>
    <row r="45" spans="3:9" ht="83.25" customHeight="1" x14ac:dyDescent="0.2">
      <c r="C45" s="264"/>
      <c r="D45" s="264"/>
      <c r="E45" s="264"/>
      <c r="F45" s="264"/>
      <c r="G45" s="264"/>
      <c r="H45" s="264"/>
      <c r="I45" s="264"/>
    </row>
    <row r="46" spans="3:9" ht="6.75" customHeight="1" x14ac:dyDescent="0.2">
      <c r="C46" s="264"/>
      <c r="D46" s="264"/>
      <c r="E46" s="264"/>
      <c r="F46" s="264"/>
      <c r="G46" s="264"/>
      <c r="H46" s="264"/>
      <c r="I46" s="264"/>
    </row>
    <row r="47" spans="3:9" ht="14.25" customHeight="1" x14ac:dyDescent="0.2">
      <c r="C47" s="263" t="s">
        <v>75</v>
      </c>
    </row>
    <row r="48" spans="3:9" ht="28.5" customHeight="1" x14ac:dyDescent="0.2">
      <c r="C48" s="264" t="s">
        <v>76</v>
      </c>
      <c r="D48" s="264"/>
      <c r="E48" s="264"/>
      <c r="F48" s="264"/>
      <c r="G48" s="264"/>
      <c r="H48" s="264"/>
      <c r="I48" s="264"/>
    </row>
    <row r="49" spans="2:9" x14ac:dyDescent="0.2">
      <c r="C49" s="264"/>
      <c r="D49" s="264"/>
      <c r="E49" s="264"/>
      <c r="F49" s="264"/>
      <c r="G49" s="264"/>
      <c r="H49" s="264"/>
      <c r="I49" s="264"/>
    </row>
    <row r="50" spans="2:9" ht="45" customHeight="1" x14ac:dyDescent="0.2">
      <c r="C50" s="264"/>
      <c r="D50" s="264"/>
      <c r="E50" s="264"/>
      <c r="F50" s="264"/>
      <c r="G50" s="264"/>
      <c r="H50" s="264"/>
      <c r="I50" s="264"/>
    </row>
    <row r="51" spans="2:9" s="248" customFormat="1" ht="4.5" customHeight="1" x14ac:dyDescent="0.2">
      <c r="C51" s="261"/>
      <c r="D51" s="261"/>
      <c r="E51" s="261"/>
      <c r="F51" s="261"/>
      <c r="G51" s="261"/>
      <c r="H51" s="261"/>
      <c r="I51" s="261"/>
    </row>
    <row r="52" spans="2:9" x14ac:dyDescent="0.2">
      <c r="C52" s="263" t="s">
        <v>77</v>
      </c>
      <c r="D52" s="265"/>
      <c r="E52" s="265"/>
      <c r="F52" s="265"/>
      <c r="G52" s="265"/>
      <c r="H52" s="265"/>
      <c r="I52" s="265"/>
    </row>
    <row r="53" spans="2:9" ht="59.25" customHeight="1" x14ac:dyDescent="0.2">
      <c r="C53" s="264" t="s">
        <v>78</v>
      </c>
      <c r="D53" s="264"/>
      <c r="E53" s="264"/>
      <c r="F53" s="264"/>
      <c r="G53" s="264"/>
      <c r="H53" s="264"/>
      <c r="I53" s="264"/>
    </row>
    <row r="54" spans="2:9" ht="6" customHeight="1" x14ac:dyDescent="0.25">
      <c r="B54" s="266"/>
      <c r="C54" s="265"/>
      <c r="D54" s="265"/>
      <c r="E54" s="265"/>
      <c r="F54" s="265"/>
      <c r="G54" s="266"/>
      <c r="H54" s="265"/>
      <c r="I54" s="265"/>
    </row>
    <row r="55" spans="2:9" x14ac:dyDescent="0.2">
      <c r="C55" s="263" t="s">
        <v>79</v>
      </c>
      <c r="D55" s="265"/>
      <c r="E55" s="265"/>
      <c r="F55" s="265"/>
      <c r="G55" s="265"/>
      <c r="H55" s="265"/>
      <c r="I55" s="265"/>
    </row>
    <row r="56" spans="2:9" ht="14.25" customHeight="1" x14ac:dyDescent="0.2">
      <c r="C56" s="264" t="s">
        <v>80</v>
      </c>
      <c r="D56" s="264"/>
      <c r="E56" s="264"/>
      <c r="F56" s="264"/>
      <c r="G56" s="264"/>
      <c r="H56" s="264"/>
      <c r="I56" s="264"/>
    </row>
    <row r="57" spans="2:9" x14ac:dyDescent="0.2">
      <c r="B57" s="267"/>
      <c r="C57" s="264"/>
      <c r="D57" s="264"/>
      <c r="E57" s="264"/>
      <c r="F57" s="264"/>
      <c r="G57" s="264"/>
      <c r="H57" s="264"/>
      <c r="I57" s="264"/>
    </row>
    <row r="58" spans="2:9" s="248" customFormat="1" ht="12" customHeight="1" x14ac:dyDescent="0.2">
      <c r="C58" s="261"/>
      <c r="D58" s="261"/>
      <c r="E58" s="261"/>
      <c r="F58" s="261"/>
      <c r="G58" s="261"/>
      <c r="H58" s="261"/>
      <c r="I58" s="261"/>
    </row>
    <row r="59" spans="2:9" s="248" customFormat="1" ht="12" customHeight="1" x14ac:dyDescent="0.2">
      <c r="C59" s="263" t="s">
        <v>81</v>
      </c>
      <c r="D59" s="261"/>
      <c r="E59" s="261"/>
      <c r="F59" s="261"/>
      <c r="G59" s="261"/>
      <c r="H59" s="261"/>
      <c r="I59" s="261"/>
    </row>
    <row r="60" spans="2:9" s="248" customFormat="1" ht="12" customHeight="1" x14ac:dyDescent="0.3">
      <c r="B60" s="268"/>
      <c r="C60" s="264" t="s">
        <v>82</v>
      </c>
      <c r="D60" s="264"/>
      <c r="E60" s="264"/>
      <c r="F60" s="264"/>
      <c r="G60" s="264"/>
      <c r="H60" s="264"/>
      <c r="I60" s="264"/>
    </row>
    <row r="61" spans="2:9" s="248" customFormat="1" ht="33.75" customHeight="1" x14ac:dyDescent="0.2">
      <c r="C61" s="264"/>
      <c r="D61" s="264"/>
      <c r="E61" s="264"/>
      <c r="F61" s="264"/>
      <c r="G61" s="264"/>
      <c r="H61" s="264"/>
      <c r="I61" s="264"/>
    </row>
    <row r="62" spans="2:9" s="248" customFormat="1" ht="3" customHeight="1" x14ac:dyDescent="0.2">
      <c r="C62" s="261"/>
      <c r="D62" s="261"/>
      <c r="E62" s="261"/>
      <c r="F62" s="261"/>
      <c r="G62" s="261"/>
      <c r="H62" s="261"/>
      <c r="I62" s="261"/>
    </row>
    <row r="63" spans="2:9" s="248" customFormat="1" ht="12" customHeight="1" x14ac:dyDescent="0.2">
      <c r="C63" s="263" t="s">
        <v>83</v>
      </c>
      <c r="D63" s="261"/>
      <c r="E63" s="261"/>
      <c r="F63" s="261"/>
      <c r="G63" s="261"/>
      <c r="H63" s="261"/>
      <c r="I63" s="261"/>
    </row>
    <row r="64" spans="2:9" s="248" customFormat="1" ht="15" customHeight="1" x14ac:dyDescent="0.2">
      <c r="C64" s="264" t="s">
        <v>84</v>
      </c>
      <c r="D64" s="264"/>
      <c r="E64" s="264"/>
      <c r="F64" s="264"/>
      <c r="G64" s="264"/>
      <c r="H64" s="264"/>
      <c r="I64" s="264"/>
    </row>
    <row r="65" spans="3:9" s="248" customFormat="1" ht="15.75" customHeight="1" x14ac:dyDescent="0.2">
      <c r="C65" s="264"/>
      <c r="D65" s="264"/>
      <c r="E65" s="264"/>
      <c r="F65" s="264"/>
      <c r="G65" s="264"/>
      <c r="H65" s="264"/>
      <c r="I65" s="264"/>
    </row>
    <row r="66" spans="3:9" s="248" customFormat="1" ht="15" customHeight="1" x14ac:dyDescent="0.2">
      <c r="C66" s="264"/>
      <c r="D66" s="264"/>
      <c r="E66" s="264"/>
      <c r="F66" s="264"/>
      <c r="G66" s="264"/>
      <c r="H66" s="264"/>
      <c r="I66" s="264"/>
    </row>
    <row r="67" spans="3:9" s="248" customFormat="1" ht="3.75" customHeight="1" x14ac:dyDescent="0.2">
      <c r="C67" s="261"/>
      <c r="D67" s="261"/>
      <c r="E67" s="261"/>
      <c r="F67" s="261"/>
      <c r="G67" s="261"/>
      <c r="H67" s="261"/>
      <c r="I67" s="261"/>
    </row>
    <row r="68" spans="3:9" x14ac:dyDescent="0.2">
      <c r="C68" s="263" t="s">
        <v>85</v>
      </c>
      <c r="D68" s="265"/>
      <c r="E68" s="265"/>
      <c r="F68" s="265"/>
      <c r="G68" s="265"/>
      <c r="H68" s="265"/>
      <c r="I68" s="265"/>
    </row>
    <row r="69" spans="3:9" s="248" customFormat="1" x14ac:dyDescent="0.2">
      <c r="C69" s="264" t="s">
        <v>86</v>
      </c>
      <c r="D69" s="264"/>
      <c r="E69" s="264"/>
      <c r="F69" s="264"/>
      <c r="G69" s="264"/>
      <c r="H69" s="264"/>
      <c r="I69" s="264"/>
    </row>
    <row r="70" spans="3:9" s="248" customFormat="1" x14ac:dyDescent="0.2">
      <c r="C70" s="264"/>
      <c r="D70" s="264"/>
      <c r="E70" s="264"/>
      <c r="F70" s="264"/>
      <c r="G70" s="264"/>
      <c r="H70" s="264"/>
      <c r="I70" s="264"/>
    </row>
    <row r="71" spans="3:9" ht="31.5" customHeight="1" x14ac:dyDescent="0.2">
      <c r="C71" s="264"/>
      <c r="D71" s="264"/>
      <c r="E71" s="264"/>
      <c r="F71" s="264"/>
      <c r="G71" s="264"/>
      <c r="H71" s="264"/>
      <c r="I71" s="264"/>
    </row>
    <row r="72" spans="3:9" ht="9" customHeight="1" x14ac:dyDescent="0.2">
      <c r="C72" s="265"/>
      <c r="D72" s="265"/>
      <c r="E72" s="265"/>
      <c r="F72" s="265"/>
      <c r="G72" s="265"/>
      <c r="H72" s="265"/>
      <c r="I72" s="265"/>
    </row>
    <row r="73" spans="3:9" s="248" customFormat="1" hidden="1" x14ac:dyDescent="0.2">
      <c r="C73" s="265"/>
      <c r="D73" s="265"/>
      <c r="E73" s="265"/>
      <c r="F73" s="265"/>
      <c r="G73" s="265"/>
      <c r="H73" s="265"/>
      <c r="I73" s="265"/>
    </row>
    <row r="74" spans="3:9" s="248" customFormat="1" ht="16.5" customHeight="1" x14ac:dyDescent="0.2">
      <c r="C74" s="265"/>
      <c r="D74" s="265"/>
      <c r="E74" s="265"/>
      <c r="F74" s="265"/>
      <c r="G74" s="265"/>
      <c r="H74" s="265"/>
      <c r="I74" s="265"/>
    </row>
    <row r="75" spans="3:9" ht="15" x14ac:dyDescent="0.25">
      <c r="C75" s="269" t="s">
        <v>24</v>
      </c>
      <c r="D75" s="265"/>
      <c r="E75" s="265"/>
      <c r="F75" s="265"/>
      <c r="G75" s="265"/>
      <c r="H75" s="265"/>
      <c r="I75" s="265"/>
    </row>
    <row r="76" spans="3:9" ht="15" x14ac:dyDescent="0.25">
      <c r="C76" s="270" t="s">
        <v>26</v>
      </c>
      <c r="D76" s="235"/>
      <c r="E76" s="243"/>
    </row>
    <row r="77" spans="3:9" ht="15" x14ac:dyDescent="0.25">
      <c r="C77" s="270" t="s">
        <v>29</v>
      </c>
      <c r="D77" s="235"/>
      <c r="E77" s="243"/>
    </row>
    <row r="78" spans="3:9" ht="15" x14ac:dyDescent="0.25">
      <c r="C78" s="270" t="s">
        <v>31</v>
      </c>
      <c r="D78" s="235"/>
      <c r="E78" s="271"/>
    </row>
  </sheetData>
  <mergeCells count="17">
    <mergeCell ref="C53:I53"/>
    <mergeCell ref="C56:I57"/>
    <mergeCell ref="C60:I61"/>
    <mergeCell ref="C64:I66"/>
    <mergeCell ref="C69:I71"/>
    <mergeCell ref="C19:I24"/>
    <mergeCell ref="C27:I32"/>
    <mergeCell ref="C35:I39"/>
    <mergeCell ref="C43:I45"/>
    <mergeCell ref="C46:I46"/>
    <mergeCell ref="C48:I50"/>
    <mergeCell ref="C3:I3"/>
    <mergeCell ref="C4:I4"/>
    <mergeCell ref="C5:I5"/>
    <mergeCell ref="C6:I6"/>
    <mergeCell ref="C7:I7"/>
    <mergeCell ref="C11:I18"/>
  </mergeCells>
  <pageMargins left="1.01" right="0.7" top="0.65" bottom="0.53"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OCT 2021</vt:lpstr>
      <vt:lpstr>ERI OCT 2021</vt:lpstr>
      <vt:lpstr>Notas OCT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Rojas</dc:creator>
  <cp:lastModifiedBy>Marta Rojas</cp:lastModifiedBy>
  <cp:lastPrinted>2021-11-24T17:12:34Z</cp:lastPrinted>
  <dcterms:created xsi:type="dcterms:W3CDTF">2021-11-24T17:08:22Z</dcterms:created>
  <dcterms:modified xsi:type="dcterms:W3CDTF">2021-11-24T17:12:38Z</dcterms:modified>
</cp:coreProperties>
</file>