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\CORPAMAG-PRESUPUESTO\EJECUCIONES PRESUPUESTALES ANUALES\INFORMES ANUALES\EJECUCION VIGENCIA 2020\"/>
    </mc:Choice>
  </mc:AlternateContent>
  <bookViews>
    <workbookView xWindow="0" yWindow="0" windowWidth="20490" windowHeight="7155" tabRatio="785" activeTab="1"/>
  </bookViews>
  <sheets>
    <sheet name="INGRESOS DICIEMBRE 2020" sheetId="15" r:id="rId1"/>
    <sheet name="GASTOS DICIEMBRE 2020" sheetId="17" r:id="rId2"/>
  </sheets>
  <externalReferences>
    <externalReference r:id="rId3"/>
  </externalReferences>
  <definedNames>
    <definedName name="_xlnm.Print_Area" localSheetId="1">'GASTOS DICIEMBRE 2020'!$A$1:$S$129</definedName>
    <definedName name="_xlnm.Print_Area" localSheetId="0">'INGRESOS DICIEMBRE 2020'!$B$1:$K$108</definedName>
    <definedName name="_xlnm.Print_Titles" localSheetId="1">'GASTOS DICIEMBRE 2020'!$1:$7</definedName>
    <definedName name="_xlnm.Print_Titles" localSheetId="0">'INGRESOS DICIEMBRE 2020'!$1:$6</definedName>
  </definedNames>
  <calcPr calcId="152511"/>
</workbook>
</file>

<file path=xl/calcChain.xml><?xml version="1.0" encoding="utf-8"?>
<calcChain xmlns="http://schemas.openxmlformats.org/spreadsheetml/2006/main">
  <c r="AH60" i="15" l="1"/>
  <c r="AH61" i="15"/>
  <c r="AH56" i="15" l="1"/>
  <c r="AH55" i="15"/>
  <c r="AH73" i="15" l="1"/>
  <c r="AH72" i="15"/>
  <c r="AH71" i="15"/>
  <c r="AH70" i="15"/>
  <c r="AH64" i="15"/>
  <c r="AH53" i="15"/>
  <c r="AH52" i="15"/>
  <c r="AH51" i="15"/>
  <c r="AH50" i="15"/>
  <c r="AH48" i="15"/>
  <c r="AH41" i="15"/>
  <c r="AH34" i="15"/>
  <c r="AH33" i="15"/>
  <c r="AH31" i="15"/>
  <c r="AH30" i="15"/>
  <c r="V67" i="15" l="1"/>
  <c r="W67" i="15" s="1"/>
  <c r="V68" i="15"/>
  <c r="AH62" i="15" l="1"/>
  <c r="AH119" i="15" l="1"/>
  <c r="Q73" i="15" l="1"/>
  <c r="Q76" i="15"/>
  <c r="N76" i="15" l="1"/>
  <c r="P76" i="15" l="1"/>
  <c r="L76" i="15" l="1"/>
  <c r="L68" i="15" l="1"/>
  <c r="AH57" i="15" l="1"/>
  <c r="AH23" i="15"/>
  <c r="AH87" i="15"/>
  <c r="AH74" i="15"/>
  <c r="AH68" i="15"/>
  <c r="AH67" i="15"/>
  <c r="AH63" i="15"/>
  <c r="AH39" i="15"/>
  <c r="AH38" i="15"/>
  <c r="AH27" i="15"/>
  <c r="AH26" i="15"/>
  <c r="AH25" i="15"/>
  <c r="AH24" i="15"/>
  <c r="AH22" i="15"/>
  <c r="AH14" i="15"/>
  <c r="AH11" i="15"/>
  <c r="AH10" i="15" l="1"/>
  <c r="AH20" i="15"/>
  <c r="AH54" i="15"/>
  <c r="AH49" i="15"/>
  <c r="AH21" i="15"/>
  <c r="AH32" i="15"/>
  <c r="AI23" i="15"/>
  <c r="AH29" i="15"/>
  <c r="AH43" i="15"/>
  <c r="AH47" i="15"/>
  <c r="AH44" i="15"/>
  <c r="AH45" i="15"/>
  <c r="AH69" i="15"/>
  <c r="S76" i="15"/>
  <c r="AH76" i="15"/>
  <c r="AH46" i="15"/>
  <c r="AH37" i="15" l="1"/>
  <c r="AH13" i="15"/>
  <c r="AH66" i="15"/>
  <c r="AH75" i="15"/>
  <c r="AH42" i="15"/>
  <c r="AH58" i="15"/>
  <c r="AH59" i="15"/>
  <c r="AH65" i="15" l="1"/>
  <c r="AH28" i="15" l="1"/>
  <c r="AH40" i="15"/>
  <c r="AH16" i="15" l="1"/>
  <c r="AH15" i="15" l="1"/>
  <c r="AH12" i="15" l="1"/>
  <c r="AH88" i="15" l="1"/>
</calcChain>
</file>

<file path=xl/sharedStrings.xml><?xml version="1.0" encoding="utf-8"?>
<sst xmlns="http://schemas.openxmlformats.org/spreadsheetml/2006/main" count="453" uniqueCount="346">
  <si>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</si>
  <si>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</si>
  <si>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</si>
  <si>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</si>
  <si>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</si>
  <si>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</si>
  <si>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</si>
  <si>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Aportes de otras entidades</t>
  </si>
  <si>
    <t>Otros Ingresos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</si>
  <si>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</si>
  <si>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</si>
  <si>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</si>
  <si>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</si>
  <si>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</si>
  <si>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</si>
  <si>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</si>
  <si>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</si>
  <si>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</si>
  <si>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</si>
  <si>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</si>
  <si>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</si>
  <si>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</si>
  <si>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</si>
  <si>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</si>
  <si>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</si>
  <si>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</si>
  <si>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</si>
  <si>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</si>
  <si>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</si>
  <si>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</si>
  <si>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</si>
  <si>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</si>
  <si>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</si>
  <si>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</si>
  <si>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</si>
  <si>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</si>
  <si>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</si>
  <si>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</si>
  <si>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</si>
  <si>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</si>
  <si>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</si>
  <si>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</si>
  <si>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</si>
  <si>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</si>
  <si>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</si>
  <si>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</si>
  <si>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</si>
  <si>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</si>
  <si>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</si>
  <si>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</si>
  <si>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</si>
  <si>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2.6 Implementación de Estrategias para Adaptación Al Cambio Climático</t>
  </si>
  <si>
    <t>PROGRAMA 3. PLANIFICACIÓN AMBIENTAL DEL TERRITORIO PARA LA ADAPTACIÓN AL CAMBIO CLIMÁTICO</t>
  </si>
  <si>
    <t>5.2 Obras de recuperación de humedales y cuerpos de agua para la mitigación del riesgo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</si>
  <si>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</si>
  <si>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</si>
  <si>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</si>
  <si>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PROGRAMA 2. ESTRATÉGIAS PARA LA CONSERVACIÓN DE LA BIODIVERSIDAD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</si>
  <si>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</si>
  <si>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</si>
  <si>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</si>
  <si>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</si>
  <si>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</si>
  <si>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</si>
  <si>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</si>
  <si>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</si>
  <si>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</si>
  <si>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</si>
  <si>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</si>
  <si>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</si>
  <si>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</si>
  <si>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</si>
  <si>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</si>
  <si>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</si>
  <si>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</si>
  <si>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</si>
  <si>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</si>
  <si>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</si>
  <si>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</si>
  <si>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</si>
  <si>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</si>
  <si>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</si>
  <si>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</si>
  <si>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</si>
  <si>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</si>
  <si>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</si>
  <si>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</si>
  <si>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</si>
  <si>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</si>
  <si>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3511-R20</t>
  </si>
  <si>
    <t>361-R20</t>
  </si>
  <si>
    <t>3621-R20</t>
  </si>
  <si>
    <t>3621-R21</t>
  </si>
  <si>
    <t>113-900-7 R20</t>
  </si>
  <si>
    <t>520-900-15 R20</t>
  </si>
  <si>
    <t>PROGRAMA 1. FORTALECIMIENTO DE LA EDUCACIÓN AMBIENTAL Y CULTURA CIUDADANA</t>
  </si>
  <si>
    <t>310-900-02 R20</t>
  </si>
  <si>
    <t>520-900-21 R20</t>
  </si>
  <si>
    <t>520-900-22 R20</t>
  </si>
  <si>
    <t>520-900-23 R20</t>
  </si>
  <si>
    <t>520-900-24 R20</t>
  </si>
  <si>
    <t>520-900-26 R20</t>
  </si>
  <si>
    <t>520-900-27 R20</t>
  </si>
  <si>
    <t>,</t>
  </si>
  <si>
    <t>520-904-01 R20</t>
  </si>
  <si>
    <t>520-904-03 R20</t>
  </si>
  <si>
    <t>520-900-30 R20</t>
  </si>
  <si>
    <t>113-904-02 R20</t>
  </si>
  <si>
    <t>520-905-01 R20</t>
  </si>
  <si>
    <t>520-905-02 R20</t>
  </si>
  <si>
    <t>450-900-01 R20</t>
  </si>
  <si>
    <t>520-900-31 R20</t>
  </si>
  <si>
    <t>520-900-32 R20</t>
  </si>
  <si>
    <t>520-900-33 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</si>
  <si>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</si>
  <si>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</si>
  <si>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</si>
  <si>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</si>
  <si>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</si>
  <si>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</si>
  <si>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</si>
  <si>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</si>
  <si>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Sobretasa ambiental al peaje</t>
  </si>
  <si>
    <t>Tasa Retributiva y Compensatoria</t>
  </si>
  <si>
    <t>Tasa por movilización forestal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</si>
  <si>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</si>
  <si>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</si>
  <si>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</si>
  <si>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</si>
  <si>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</si>
  <si>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</si>
  <si>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</si>
  <si>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</si>
  <si>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</si>
  <si>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</si>
  <si>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</si>
  <si>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</si>
  <si>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</si>
  <si>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</si>
  <si>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</si>
  <si>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</si>
  <si>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</si>
  <si>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</si>
  <si>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</si>
  <si>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</si>
  <si>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</si>
  <si>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</si>
  <si>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</si>
  <si>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</si>
  <si>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</si>
  <si>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43000</t>
  </si>
  <si>
    <t>43100</t>
  </si>
  <si>
    <t>43110</t>
  </si>
  <si>
    <t>43120</t>
  </si>
  <si>
    <t>43121</t>
  </si>
  <si>
    <t>4312101</t>
  </si>
  <si>
    <t>43126</t>
  </si>
  <si>
    <t>43128</t>
  </si>
  <si>
    <t>4312801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</si>
  <si>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</si>
  <si>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</si>
  <si>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</si>
  <si>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</si>
  <si>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</si>
  <si>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</si>
  <si>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</si>
  <si>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</si>
  <si>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</si>
  <si>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</si>
  <si>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</si>
  <si>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</si>
  <si>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</si>
  <si>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</si>
  <si>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</si>
  <si>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</si>
  <si>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</si>
  <si>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</si>
  <si>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</si>
  <si>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</si>
  <si>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</si>
  <si>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</si>
  <si>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</si>
  <si>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</si>
  <si>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</si>
  <si>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</si>
  <si>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</si>
  <si>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</si>
  <si>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</si>
  <si>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</si>
  <si>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</si>
  <si>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</si>
  <si>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</si>
  <si>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</si>
  <si>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</si>
  <si>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</si>
  <si>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</si>
  <si>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</si>
  <si>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</si>
  <si>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</si>
  <si>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</si>
  <si>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</si>
  <si>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</si>
  <si>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</si>
  <si>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</si>
  <si>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</si>
  <si>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</si>
  <si>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</si>
  <si>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</si>
  <si>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</si>
  <si>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</si>
  <si>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</si>
  <si>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</si>
  <si>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</si>
  <si>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</si>
  <si>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</si>
  <si>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</si>
  <si>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</si>
  <si>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</si>
  <si>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 xml:space="preserve">                                                                                                     </t>
  </si>
  <si>
    <t>Convenios</t>
  </si>
  <si>
    <t>Funcionamiento -Gastos de Personal</t>
  </si>
  <si>
    <t>TOTAL INVERSION</t>
  </si>
  <si>
    <t>TOTAL INVERSION  PLAN DE ACCCION INSTITUCIONAL 2016-2019</t>
  </si>
  <si>
    <t>PAC NOVIEMBRE</t>
  </si>
  <si>
    <t>UNIVERS</t>
  </si>
  <si>
    <t>Servicio de la Deuda</t>
  </si>
  <si>
    <t xml:space="preserve"> </t>
  </si>
  <si>
    <t>OGLIGACIONES</t>
  </si>
  <si>
    <t>PAGO</t>
  </si>
  <si>
    <t>OBLIGACIONES</t>
  </si>
  <si>
    <t>Recuperación de Cartera-  Sobret.Amb.Predial</t>
  </si>
  <si>
    <t>Recuperacion de cartera -multas</t>
  </si>
  <si>
    <t>TOTAL INGRESOS VIGENCIA 2019</t>
  </si>
  <si>
    <t>Sistema General de Regalías</t>
  </si>
  <si>
    <t>Fondo Comp.Regional 60%-Restaur.Caño Hondo como apte.recupr.ecos.CGSM</t>
  </si>
  <si>
    <t>Fondo Desarrollo Region-Restaur.hidraul.y amb.tributarios sector occiden.CGSM</t>
  </si>
  <si>
    <t>Fondo Desarrollo Region-Restaur.Caño Hondo como apte.recupr.ecos.CGSM</t>
  </si>
  <si>
    <t>Fondo Desarrollo Region-Restaur.amb.caño Martinica como apte.recupr.ecos.CGSM</t>
  </si>
  <si>
    <t>APORTES DE LA NACION (REGALIAS)</t>
  </si>
  <si>
    <t>VIGENCIA 2020</t>
  </si>
  <si>
    <t>SERVICIO A LA DEUDA INTERNA</t>
  </si>
  <si>
    <t>INTERESES DEUDA PUBLICA INTERNA</t>
  </si>
  <si>
    <t>725-R20</t>
  </si>
  <si>
    <t>Entidades Financieras - Ingresos Corrientes</t>
  </si>
  <si>
    <t>2.12 Restauración ambiental del caño Martinica como aporte a la recuperación del ecosistema de la  CGSM en el Departamento del Magdalena.</t>
  </si>
  <si>
    <t>312617</t>
  </si>
  <si>
    <t>312618</t>
  </si>
  <si>
    <t>Convenio Palermo Soc.Portuaria 1-2020</t>
  </si>
  <si>
    <t>Convenio Puertos 2-2020</t>
  </si>
  <si>
    <t>3203-0904-2019-00002-0105</t>
  </si>
  <si>
    <t>3203-0904-201900002-0103</t>
  </si>
  <si>
    <t>3203-0904-2019-00002-0104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</si>
  <si>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</si>
  <si>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</si>
  <si>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</si>
  <si>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</si>
  <si>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</si>
  <si>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</si>
  <si>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</si>
  <si>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</si>
  <si>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</si>
  <si>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</si>
  <si>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</si>
  <si>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</si>
  <si>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</si>
  <si>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</si>
  <si>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</si>
  <si>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</si>
  <si>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</si>
  <si>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</si>
  <si>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</si>
  <si>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</si>
  <si>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</si>
  <si>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</si>
  <si>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</si>
  <si>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</si>
  <si>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</si>
  <si>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</si>
  <si>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</si>
  <si>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</si>
  <si>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</si>
  <si>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</si>
  <si>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</si>
  <si>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</si>
  <si>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</si>
  <si>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</si>
  <si>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</si>
  <si>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</si>
  <si>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</si>
  <si>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</si>
  <si>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</si>
  <si>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</si>
  <si>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</si>
  <si>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</si>
  <si>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</si>
  <si>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</si>
  <si>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</si>
  <si>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</si>
  <si>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</si>
  <si>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</si>
  <si>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</si>
  <si>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</si>
  <si>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</si>
  <si>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</si>
  <si>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</si>
  <si>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</si>
  <si>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PAGO PASIVO VIGENCIA EXPIRADA</t>
  </si>
  <si>
    <t>113-900-999 R20</t>
  </si>
  <si>
    <t xml:space="preserve">PAGO PASIVO VIGENCIA EXPIRADA </t>
  </si>
  <si>
    <t>1.1 Implementación de la política de educación ambiental</t>
  </si>
  <si>
    <t>Vigencias expiradas - ADR 769 de 2017</t>
  </si>
  <si>
    <t>2.10 Restauración hidráulica y ambiental de tributarios del sector occidental de la CGSM en el Departamento del Magdalena.</t>
  </si>
  <si>
    <t>2.11 Restauración del Caño Hondo como aporte a la recuperación del ecosistema de la CGSM en el Departamento del Magdalena.</t>
  </si>
  <si>
    <t xml:space="preserve">           VIVIANA DE LA ROSA CARPIO</t>
  </si>
  <si>
    <t xml:space="preserve">                      REVISOR FISCAL</t>
  </si>
  <si>
    <t xml:space="preserve">                         TP-166603-T</t>
  </si>
  <si>
    <t>INGRESOS PENDIENTE 2016</t>
  </si>
  <si>
    <t>4312602</t>
  </si>
  <si>
    <t>518-00731-5</t>
  </si>
  <si>
    <t>TOTAL INGRESOS VIGENCIA 2016</t>
  </si>
  <si>
    <t>INGRESOS PENDIENTE 2017</t>
  </si>
  <si>
    <t>TOTAL INGRESOS VIGENCIA 2017</t>
  </si>
  <si>
    <t>INGRESOS PENDIENTE 2018</t>
  </si>
  <si>
    <t>Convenio Corpocesar 198-17</t>
  </si>
  <si>
    <t>Funcionamiento - Gtos Personal Desc. Nom</t>
  </si>
  <si>
    <t>Funcionamiento- Gastos Generales Reserva</t>
  </si>
  <si>
    <t>TOTAL INGRESOS VIGENCIA 2018</t>
  </si>
  <si>
    <t>INGRESOS PENDIENTE 2019</t>
  </si>
  <si>
    <t>204-R20</t>
  </si>
  <si>
    <t>Convenio Mineros  No. 249-2015</t>
  </si>
  <si>
    <t xml:space="preserve">Convenio Mineros  No. 249-2015 </t>
  </si>
  <si>
    <t>TOTAL INGRESOS VIGENCIA 2020</t>
  </si>
  <si>
    <t>Fondo Compensación Regional 60% FDR</t>
  </si>
  <si>
    <t>Fondo Desarrollo Regional FDR</t>
  </si>
  <si>
    <t>Asignaciones Directas</t>
  </si>
  <si>
    <t>Asign. Directas Colntrucción de obras</t>
  </si>
  <si>
    <t>MODIFICACIONES (ADICIONES)</t>
  </si>
  <si>
    <t>MODIFICACIONES (REDUCCIONES)</t>
  </si>
  <si>
    <t>312616</t>
  </si>
  <si>
    <t>Convenio INVIAS 1271</t>
  </si>
  <si>
    <t>3202-0900-01 R21</t>
  </si>
  <si>
    <t>3206-0900-02 R21</t>
  </si>
  <si>
    <t>113-902-999 R21</t>
  </si>
  <si>
    <t>EJECUCION PRESUPUESTAL DE INGRESOS -  ENERO - DICIEMBRE 2020</t>
  </si>
  <si>
    <t>RECAUDO  A DICIEMBRE-2020</t>
  </si>
  <si>
    <t>EJECUCION PRESUPUESTAL ENERO - 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</si>
</sst>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(* #,##0_);_(* \(#,##0\);_(* &quot;-&quot;_);_(@_)"/>
    <numFmt numFmtId="43" formatCode="_(* #,##0.00_);_(* \(#,##0.00\);_(* &quot;-&quot;??_);_(@_)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&quot;-&quot;??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1" fillId="0" borderId="0" applyFont="0" applyFill="0" applyBorder="0" applyAlignment="0" applyProtection="0"/>
  </cellStyleXfs>
  <cellXfs count="292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4" borderId="0" xfId="0" applyFont="1" applyFill="1"/>
    <xf numFmtId="168" fontId="4" fillId="4" borderId="0" xfId="0" applyNumberFormat="1" applyFont="1" applyFill="1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7" fillId="4" borderId="28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7" fillId="4" borderId="0" xfId="0" applyNumberFormat="1" applyFont="1" applyFill="1"/>
    <xf numFmtId="167" fontId="4" fillId="0" borderId="0" xfId="1" applyNumberFormat="1" applyFont="1"/>
    <xf numFmtId="0" fontId="7" fillId="0" borderId="0" xfId="0" applyFont="1" applyAlignment="1">
      <alignment horizontal="center"/>
    </xf>
    <xf numFmtId="168" fontId="4" fillId="0" borderId="0" xfId="0" applyNumberFormat="1" applyFont="1"/>
    <xf numFmtId="169" fontId="4" fillId="0" borderId="0" xfId="0" applyNumberFormat="1" applyFont="1"/>
    <xf numFmtId="167" fontId="7" fillId="0" borderId="0" xfId="1" applyNumberFormat="1" applyFont="1"/>
    <xf numFmtId="167" fontId="4" fillId="0" borderId="0" xfId="0" applyNumberFormat="1" applyFont="1"/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0" fontId="1" fillId="4" borderId="2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8" fillId="4" borderId="0" xfId="0" applyFont="1" applyFill="1"/>
    <xf numFmtId="4" fontId="4" fillId="0" borderId="0" xfId="0" applyNumberFormat="1" applyFont="1"/>
    <xf numFmtId="43" fontId="4" fillId="0" borderId="0" xfId="1" applyFont="1"/>
    <xf numFmtId="43" fontId="7" fillId="0" borderId="0" xfId="1" applyFont="1"/>
    <xf numFmtId="0" fontId="4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168" fontId="7" fillId="0" borderId="0" xfId="0" applyNumberFormat="1" applyFont="1"/>
    <xf numFmtId="0" fontId="4" fillId="4" borderId="38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vertical="center"/>
    </xf>
    <xf numFmtId="0" fontId="6" fillId="5" borderId="26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168" fontId="4" fillId="6" borderId="2" xfId="17" applyNumberFormat="1" applyFont="1" applyFill="1" applyBorder="1" applyAlignment="1">
      <alignment vertical="center"/>
    </xf>
    <xf numFmtId="168" fontId="4" fillId="4" borderId="0" xfId="17" applyNumberFormat="1" applyFont="1" applyFill="1"/>
    <xf numFmtId="168" fontId="4" fillId="4" borderId="2" xfId="17" applyNumberFormat="1" applyFont="1" applyFill="1" applyBorder="1" applyAlignment="1">
      <alignment vertical="center"/>
    </xf>
    <xf numFmtId="168" fontId="7" fillId="6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7" fillId="4" borderId="0" xfId="17" applyNumberFormat="1" applyFont="1" applyFill="1"/>
    <xf numFmtId="168" fontId="4" fillId="4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vertical="center"/>
    </xf>
    <xf numFmtId="168" fontId="4" fillId="4" borderId="38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 wrapText="1"/>
    </xf>
    <xf numFmtId="168" fontId="4" fillId="12" borderId="2" xfId="17" applyNumberFormat="1" applyFont="1" applyFill="1" applyBorder="1" applyAlignment="1">
      <alignment vertical="center"/>
    </xf>
    <xf numFmtId="0" fontId="8" fillId="13" borderId="36" xfId="0" applyFont="1" applyFill="1" applyBorder="1" applyAlignment="1">
      <alignment horizontal="center"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8" fontId="7" fillId="4" borderId="1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>
      <alignment vertical="center"/>
    </xf>
    <xf numFmtId="168" fontId="7" fillId="4" borderId="40" xfId="17" applyNumberFormat="1" applyFont="1" applyFill="1" applyBorder="1" applyAlignment="1">
      <alignment vertical="center"/>
    </xf>
    <xf numFmtId="168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8" fontId="7" fillId="4" borderId="1" xfId="17" applyNumberFormat="1" applyFont="1" applyFill="1" applyBorder="1" applyAlignment="1">
      <alignment vertical="center"/>
    </xf>
    <xf numFmtId="168" fontId="7" fillId="4" borderId="38" xfId="17" applyNumberFormat="1" applyFont="1" applyFill="1" applyBorder="1" applyAlignment="1">
      <alignment vertical="center"/>
    </xf>
    <xf numFmtId="168" fontId="7" fillId="4" borderId="8" xfId="17" applyNumberFormat="1" applyFont="1" applyFill="1" applyBorder="1" applyAlignment="1">
      <alignment vertical="center"/>
    </xf>
    <xf numFmtId="43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8" fontId="4" fillId="4" borderId="1" xfId="17" applyNumberFormat="1" applyFont="1" applyFill="1" applyBorder="1" applyAlignment="1" applyProtection="1">
      <alignment vertical="center"/>
      <protection locked="0"/>
    </xf>
    <xf numFmtId="168" fontId="4" fillId="4" borderId="40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8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3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7" fillId="6" borderId="1" xfId="17" applyNumberFormat="1" applyFont="1" applyFill="1" applyBorder="1" applyAlignment="1">
      <alignment vertical="center"/>
    </xf>
    <xf numFmtId="168" fontId="7" fillId="6" borderId="8" xfId="17" applyNumberFormat="1" applyFont="1" applyFill="1" applyBorder="1" applyAlignment="1">
      <alignment vertical="center"/>
    </xf>
    <xf numFmtId="169" fontId="4" fillId="4" borderId="1" xfId="0" applyNumberFormat="1" applyFont="1" applyFill="1" applyBorder="1" applyAlignment="1">
      <alignment vertical="center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38" xfId="0" applyNumberFormat="1" applyFont="1" applyFill="1" applyBorder="1" applyAlignment="1">
      <alignment horizontal="left" vertical="center" wrapText="1"/>
    </xf>
    <xf numFmtId="170" fontId="7" fillId="12" borderId="1" xfId="17" applyNumberFormat="1" applyFont="1" applyFill="1" applyBorder="1" applyAlignment="1">
      <alignment horizontal="justify" vertical="center" wrapText="1"/>
    </xf>
    <xf numFmtId="168" fontId="7" fillId="12" borderId="1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68" fontId="7" fillId="4" borderId="32" xfId="17" applyNumberFormat="1" applyFont="1" applyFill="1" applyBorder="1" applyAlignment="1">
      <alignment vertical="center"/>
    </xf>
    <xf numFmtId="168" fontId="7" fillId="4" borderId="33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8" fontId="2" fillId="12" borderId="22" xfId="17" applyNumberFormat="1" applyFont="1" applyFill="1" applyBorder="1" applyAlignment="1">
      <alignment vertical="center"/>
    </xf>
    <xf numFmtId="168" fontId="2" fillId="12" borderId="39" xfId="17" applyNumberFormat="1" applyFont="1" applyFill="1" applyBorder="1" applyAlignment="1">
      <alignment vertical="center"/>
    </xf>
    <xf numFmtId="168" fontId="2" fillId="12" borderId="23" xfId="17" applyNumberFormat="1" applyFont="1" applyFill="1" applyBorder="1" applyAlignment="1">
      <alignment vertic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168" fontId="7" fillId="6" borderId="1" xfId="0" applyNumberFormat="1" applyFont="1" applyFill="1" applyBorder="1" applyAlignment="1">
      <alignment horizontal="left" vertical="center" wrapText="1"/>
    </xf>
    <xf numFmtId="168" fontId="7" fillId="6" borderId="8" xfId="0" applyNumberFormat="1" applyFont="1" applyFill="1" applyBorder="1" applyAlignment="1">
      <alignment horizontal="left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1" fontId="4" fillId="4" borderId="24" xfId="0" applyNumberFormat="1" applyFont="1" applyFill="1" applyBorder="1" applyAlignment="1">
      <alignment horizontal="left"/>
    </xf>
    <xf numFmtId="0" fontId="7" fillId="7" borderId="24" xfId="0" applyFont="1" applyFill="1" applyBorder="1"/>
    <xf numFmtId="168" fontId="7" fillId="7" borderId="6" xfId="1" applyNumberFormat="1" applyFont="1" applyFill="1" applyBorder="1"/>
    <xf numFmtId="168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1" fontId="4" fillId="4" borderId="18" xfId="0" applyNumberFormat="1" applyFont="1" applyFill="1" applyBorder="1" applyAlignment="1">
      <alignment horizontal="left"/>
    </xf>
    <xf numFmtId="1" fontId="4" fillId="4" borderId="31" xfId="0" applyNumberFormat="1" applyFont="1" applyFill="1" applyBorder="1" applyAlignment="1">
      <alignment horizontal="left"/>
    </xf>
    <xf numFmtId="0" fontId="7" fillId="3" borderId="1" xfId="0" applyFont="1" applyFill="1" applyBorder="1"/>
    <xf numFmtId="168" fontId="7" fillId="3" borderId="1" xfId="1" applyNumberFormat="1" applyFont="1" applyFill="1" applyBorder="1"/>
    <xf numFmtId="168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8" fontId="7" fillId="8" borderId="1" xfId="1" applyNumberFormat="1" applyFont="1" applyFill="1" applyBorder="1"/>
    <xf numFmtId="168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8" fontId="4" fillId="0" borderId="1" xfId="1" applyNumberFormat="1" applyFont="1" applyBorder="1" applyProtection="1">
      <protection locked="0"/>
    </xf>
    <xf numFmtId="168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69" fontId="4" fillId="4" borderId="8" xfId="1" applyNumberFormat="1" applyFont="1" applyFill="1" applyBorder="1"/>
    <xf numFmtId="0" fontId="7" fillId="0" borderId="1" xfId="0" applyFont="1" applyBorder="1"/>
    <xf numFmtId="168" fontId="7" fillId="0" borderId="1" xfId="1" applyNumberFormat="1" applyFont="1" applyBorder="1"/>
    <xf numFmtId="168" fontId="7" fillId="0" borderId="8" xfId="1" applyNumberFormat="1" applyFont="1" applyBorder="1"/>
    <xf numFmtId="0" fontId="10" fillId="4" borderId="38" xfId="0" applyFont="1" applyFill="1" applyBorder="1" applyAlignment="1">
      <alignment horizontal="center" vertical="center"/>
    </xf>
    <xf numFmtId="168" fontId="4" fillId="0" borderId="18" xfId="1" applyNumberFormat="1" applyFont="1" applyBorder="1" applyProtection="1">
      <protection locked="0"/>
    </xf>
    <xf numFmtId="168" fontId="7" fillId="0" borderId="1" xfId="1" applyNumberFormat="1" applyFont="1" applyBorder="1" applyProtection="1">
      <protection locked="0"/>
    </xf>
    <xf numFmtId="168" fontId="7" fillId="0" borderId="8" xfId="1" applyNumberFormat="1" applyFont="1" applyBorder="1" applyProtection="1">
      <protection locked="0"/>
    </xf>
    <xf numFmtId="168" fontId="7" fillId="0" borderId="18" xfId="1" applyNumberFormat="1" applyFont="1" applyBorder="1"/>
    <xf numFmtId="168" fontId="7" fillId="0" borderId="18" xfId="1" applyNumberFormat="1" applyFont="1" applyBorder="1" applyProtection="1">
      <protection locked="0"/>
    </xf>
    <xf numFmtId="0" fontId="4" fillId="4" borderId="38" xfId="3" applyFont="1" applyFill="1" applyBorder="1" applyAlignment="1">
      <alignment horizontal="center" vertical="center" wrapText="1"/>
    </xf>
    <xf numFmtId="1" fontId="7" fillId="4" borderId="34" xfId="0" applyNumberFormat="1" applyFont="1" applyFill="1" applyBorder="1" applyAlignment="1">
      <alignment horizontal="left"/>
    </xf>
    <xf numFmtId="3" fontId="4" fillId="0" borderId="1" xfId="0" applyNumberFormat="1" applyFont="1" applyBorder="1"/>
    <xf numFmtId="1" fontId="7" fillId="9" borderId="2" xfId="0" applyNumberFormat="1" applyFont="1" applyFill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4" fillId="4" borderId="35" xfId="0" applyNumberFormat="1" applyFont="1" applyFill="1" applyBorder="1" applyAlignment="1">
      <alignment horizontal="left"/>
    </xf>
    <xf numFmtId="0" fontId="7" fillId="9" borderId="1" xfId="0" applyFont="1" applyFill="1" applyBorder="1"/>
    <xf numFmtId="168" fontId="7" fillId="9" borderId="1" xfId="1" applyNumberFormat="1" applyFont="1" applyFill="1" applyBorder="1"/>
    <xf numFmtId="169" fontId="7" fillId="0" borderId="8" xfId="1" applyNumberFormat="1" applyFont="1" applyBorder="1"/>
    <xf numFmtId="168" fontId="4" fillId="0" borderId="1" xfId="17" applyNumberFormat="1" applyFont="1" applyBorder="1" applyProtection="1">
      <protection locked="0"/>
    </xf>
    <xf numFmtId="3" fontId="4" fillId="0" borderId="38" xfId="0" applyNumberFormat="1" applyFont="1" applyBorder="1"/>
    <xf numFmtId="1" fontId="7" fillId="3" borderId="18" xfId="0" applyNumberFormat="1" applyFont="1" applyFill="1" applyBorder="1" applyAlignment="1">
      <alignment horizontal="left"/>
    </xf>
    <xf numFmtId="168" fontId="7" fillId="3" borderId="1" xfId="0" applyNumberFormat="1" applyFont="1" applyFill="1" applyBorder="1"/>
    <xf numFmtId="168" fontId="7" fillId="3" borderId="8" xfId="0" applyNumberFormat="1" applyFont="1" applyFill="1" applyBorder="1"/>
    <xf numFmtId="1" fontId="7" fillId="10" borderId="1" xfId="0" applyNumberFormat="1" applyFont="1" applyFill="1" applyBorder="1"/>
    <xf numFmtId="168" fontId="7" fillId="10" borderId="1" xfId="1" applyNumberFormat="1" applyFont="1" applyFill="1" applyBorder="1"/>
    <xf numFmtId="168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8" fontId="4" fillId="2" borderId="1" xfId="1" applyNumberFormat="1" applyFont="1" applyFill="1" applyBorder="1" applyProtection="1">
      <protection locked="0"/>
    </xf>
    <xf numFmtId="168" fontId="4" fillId="4" borderId="8" xfId="1" applyNumberFormat="1" applyFont="1" applyFill="1" applyBorder="1" applyProtection="1">
      <protection locked="0"/>
    </xf>
    <xf numFmtId="1" fontId="4" fillId="4" borderId="1" xfId="0" applyNumberFormat="1" applyFont="1" applyFill="1" applyBorder="1" applyAlignment="1">
      <alignment horizontal="left"/>
    </xf>
    <xf numFmtId="168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5" xfId="0" applyNumberFormat="1" applyFont="1" applyFill="1" applyBorder="1" applyAlignment="1">
      <alignment horizontal="left"/>
    </xf>
    <xf numFmtId="1" fontId="4" fillId="11" borderId="25" xfId="0" applyNumberFormat="1" applyFont="1" applyFill="1" applyBorder="1" applyAlignment="1">
      <alignment horizontal="left"/>
    </xf>
    <xf numFmtId="1" fontId="7" fillId="11" borderId="25" xfId="0" applyNumberFormat="1" applyFont="1" applyFill="1" applyBorder="1"/>
    <xf numFmtId="168" fontId="7" fillId="11" borderId="20" xfId="1" applyNumberFormat="1" applyFont="1" applyFill="1" applyBorder="1"/>
    <xf numFmtId="168" fontId="1" fillId="4" borderId="1" xfId="0" applyNumberFormat="1" applyFont="1" applyFill="1" applyBorder="1" applyAlignment="1">
      <alignment vertical="center"/>
    </xf>
    <xf numFmtId="168" fontId="7" fillId="0" borderId="38" xfId="1" applyNumberFormat="1" applyFont="1" applyBorder="1" applyProtection="1">
      <protection locked="0"/>
    </xf>
    <xf numFmtId="168" fontId="4" fillId="0" borderId="38" xfId="1" applyNumberFormat="1" applyFont="1" applyBorder="1" applyProtection="1">
      <protection locked="0"/>
    </xf>
    <xf numFmtId="169" fontId="4" fillId="0" borderId="37" xfId="1" applyNumberFormat="1" applyFont="1" applyBorder="1"/>
    <xf numFmtId="168" fontId="4" fillId="0" borderId="7" xfId="1" applyNumberFormat="1" applyFont="1" applyBorder="1" applyProtection="1">
      <protection locked="0"/>
    </xf>
    <xf numFmtId="168" fontId="4" fillId="0" borderId="8" xfId="17" applyNumberFormat="1" applyFont="1" applyBorder="1" applyProtection="1">
      <protection locked="0"/>
    </xf>
    <xf numFmtId="0" fontId="4" fillId="4" borderId="18" xfId="0" applyFont="1" applyFill="1" applyBorder="1" applyAlignment="1">
      <alignment horizontal="center"/>
    </xf>
    <xf numFmtId="1" fontId="7" fillId="10" borderId="1" xfId="0" applyNumberFormat="1" applyFont="1" applyFill="1" applyBorder="1" applyAlignment="1">
      <alignment horizontal="left"/>
    </xf>
    <xf numFmtId="1" fontId="7" fillId="14" borderId="1" xfId="0" applyNumberFormat="1" applyFont="1" applyFill="1" applyBorder="1" applyAlignment="1">
      <alignment horizontal="left"/>
    </xf>
    <xf numFmtId="0" fontId="4" fillId="0" borderId="17" xfId="0" applyFont="1" applyBorder="1"/>
    <xf numFmtId="1" fontId="7" fillId="14" borderId="2" xfId="0" applyNumberFormat="1" applyFont="1" applyFill="1" applyBorder="1" applyAlignment="1">
      <alignment horizontal="left"/>
    </xf>
    <xf numFmtId="1" fontId="4" fillId="14" borderId="18" xfId="0" applyNumberFormat="1" applyFont="1" applyFill="1" applyBorder="1" applyAlignment="1">
      <alignment horizontal="left"/>
    </xf>
    <xf numFmtId="1" fontId="4" fillId="14" borderId="31" xfId="0" applyNumberFormat="1" applyFont="1" applyFill="1" applyBorder="1" applyAlignment="1">
      <alignment horizontal="left"/>
    </xf>
    <xf numFmtId="1" fontId="7" fillId="14" borderId="1" xfId="0" applyNumberFormat="1" applyFont="1" applyFill="1" applyBorder="1"/>
    <xf numFmtId="168" fontId="4" fillId="14" borderId="1" xfId="1" applyNumberFormat="1" applyFont="1" applyFill="1" applyBorder="1" applyProtection="1">
      <protection locked="0"/>
    </xf>
    <xf numFmtId="168" fontId="7" fillId="9" borderId="8" xfId="1" applyNumberFormat="1" applyFont="1" applyFill="1" applyBorder="1"/>
    <xf numFmtId="0" fontId="7" fillId="0" borderId="17" xfId="0" applyFont="1" applyBorder="1"/>
    <xf numFmtId="3" fontId="6" fillId="0" borderId="38" xfId="0" applyNumberFormat="1" applyFont="1" applyBorder="1"/>
    <xf numFmtId="168" fontId="7" fillId="4" borderId="16" xfId="17" applyNumberFormat="1" applyFont="1" applyFill="1" applyBorder="1" applyAlignment="1">
      <alignment vertical="center"/>
    </xf>
    <xf numFmtId="168" fontId="7" fillId="4" borderId="20" xfId="17" applyNumberFormat="1" applyFont="1" applyFill="1" applyBorder="1" applyAlignment="1">
      <alignment vertical="center"/>
    </xf>
    <xf numFmtId="169" fontId="1" fillId="4" borderId="0" xfId="0" applyNumberFormat="1" applyFont="1" applyFill="1"/>
    <xf numFmtId="169" fontId="1" fillId="4" borderId="0" xfId="1" applyNumberFormat="1" applyFont="1" applyFill="1"/>
    <xf numFmtId="168" fontId="4" fillId="6" borderId="1" xfId="17" applyNumberFormat="1" applyFont="1" applyFill="1" applyBorder="1" applyAlignment="1">
      <alignment vertical="center"/>
    </xf>
    <xf numFmtId="43" fontId="1" fillId="4" borderId="0" xfId="1" applyFont="1" applyFill="1"/>
    <xf numFmtId="166" fontId="1" fillId="4" borderId="0" xfId="0" applyNumberFormat="1" applyFont="1" applyFill="1"/>
    <xf numFmtId="168" fontId="2" fillId="12" borderId="1" xfId="17" applyNumberFormat="1" applyFont="1" applyFill="1" applyBorder="1" applyAlignment="1">
      <alignment vertical="center"/>
    </xf>
    <xf numFmtId="168" fontId="4" fillId="4" borderId="1" xfId="1" applyNumberFormat="1" applyFont="1" applyFill="1" applyBorder="1" applyProtection="1">
      <protection locked="0"/>
    </xf>
    <xf numFmtId="168" fontId="4" fillId="4" borderId="7" xfId="1" applyNumberFormat="1" applyFont="1" applyFill="1" applyBorder="1" applyProtection="1">
      <protection locked="0"/>
    </xf>
    <xf numFmtId="168" fontId="4" fillId="4" borderId="18" xfId="1" applyNumberFormat="1" applyFont="1" applyFill="1" applyBorder="1" applyProtection="1">
      <protection locked="0"/>
    </xf>
    <xf numFmtId="168" fontId="4" fillId="4" borderId="8" xfId="1" applyNumberFormat="1" applyFont="1" applyFill="1" applyBorder="1"/>
    <xf numFmtId="168" fontId="4" fillId="4" borderId="18" xfId="17" applyNumberFormat="1" applyFont="1" applyFill="1" applyBorder="1" applyProtection="1">
      <protection locked="0"/>
    </xf>
    <xf numFmtId="41" fontId="12" fillId="4" borderId="1" xfId="18" applyFont="1" applyFill="1" applyBorder="1" applyAlignment="1" applyProtection="1">
      <alignment horizontal="center" vertical="center" wrapText="1"/>
    </xf>
    <xf numFmtId="169" fontId="7" fillId="0" borderId="0" xfId="0" applyNumberFormat="1" applyFont="1"/>
    <xf numFmtId="0" fontId="4" fillId="0" borderId="0" xfId="0" applyFont="1" applyBorder="1"/>
    <xf numFmtId="1" fontId="4" fillId="0" borderId="2" xfId="0" applyNumberFormat="1" applyFont="1" applyBorder="1" applyAlignment="1" applyProtection="1">
      <alignment horizontal="left"/>
    </xf>
    <xf numFmtId="1" fontId="4" fillId="4" borderId="1" xfId="0" applyNumberFormat="1" applyFont="1" applyFill="1" applyBorder="1" applyAlignment="1" applyProtection="1">
      <alignment horizontal="left"/>
    </xf>
    <xf numFmtId="1" fontId="4" fillId="4" borderId="18" xfId="0" applyNumberFormat="1" applyFont="1" applyFill="1" applyBorder="1" applyAlignment="1" applyProtection="1">
      <alignment horizontal="left"/>
    </xf>
    <xf numFmtId="0" fontId="4" fillId="4" borderId="1" xfId="3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Protection="1"/>
    <xf numFmtId="168" fontId="4" fillId="0" borderId="1" xfId="17" applyNumberFormat="1" applyFont="1" applyFill="1" applyBorder="1" applyProtection="1">
      <protection locked="0"/>
    </xf>
    <xf numFmtId="168" fontId="4" fillId="4" borderId="1" xfId="17" applyNumberFormat="1" applyFont="1" applyFill="1" applyBorder="1" applyProtection="1">
      <protection locked="0"/>
    </xf>
    <xf numFmtId="168" fontId="4" fillId="4" borderId="8" xfId="17" applyNumberFormat="1" applyFont="1" applyFill="1" applyBorder="1" applyProtection="1">
      <protection locked="0"/>
    </xf>
    <xf numFmtId="1" fontId="4" fillId="11" borderId="42" xfId="0" applyNumberFormat="1" applyFont="1" applyFill="1" applyBorder="1" applyAlignment="1" applyProtection="1">
      <alignment horizontal="left"/>
    </xf>
    <xf numFmtId="1" fontId="4" fillId="11" borderId="43" xfId="0" applyNumberFormat="1" applyFont="1" applyFill="1" applyBorder="1" applyAlignment="1" applyProtection="1">
      <alignment horizontal="left"/>
    </xf>
    <xf numFmtId="1" fontId="4" fillId="4" borderId="42" xfId="0" applyNumberFormat="1" applyFont="1" applyFill="1" applyBorder="1" applyAlignment="1" applyProtection="1">
      <alignment horizontal="left"/>
    </xf>
    <xf numFmtId="1" fontId="4" fillId="4" borderId="43" xfId="0" applyNumberFormat="1" applyFont="1" applyFill="1" applyBorder="1" applyAlignment="1" applyProtection="1">
      <alignment horizontal="left"/>
    </xf>
    <xf numFmtId="1" fontId="4" fillId="4" borderId="43" xfId="0" applyNumberFormat="1" applyFont="1" applyFill="1" applyBorder="1" applyProtection="1"/>
    <xf numFmtId="168" fontId="4" fillId="0" borderId="34" xfId="17" applyNumberFormat="1" applyFont="1" applyFill="1" applyBorder="1" applyProtection="1">
      <protection locked="0"/>
    </xf>
    <xf numFmtId="168" fontId="4" fillId="4" borderId="34" xfId="17" applyNumberFormat="1" applyFont="1" applyFill="1" applyBorder="1" applyProtection="1">
      <protection locked="0"/>
    </xf>
    <xf numFmtId="168" fontId="4" fillId="4" borderId="37" xfId="17" applyNumberFormat="1" applyFont="1" applyFill="1" applyBorder="1" applyProtection="1">
      <protection locked="0"/>
    </xf>
    <xf numFmtId="168" fontId="4" fillId="0" borderId="1" xfId="0" applyNumberFormat="1" applyFont="1" applyBorder="1"/>
    <xf numFmtId="0" fontId="4" fillId="0" borderId="18" xfId="0" applyFont="1" applyFill="1" applyBorder="1" applyProtection="1"/>
    <xf numFmtId="1" fontId="4" fillId="0" borderId="42" xfId="0" applyNumberFormat="1" applyFont="1" applyBorder="1" applyAlignment="1" applyProtection="1">
      <alignment horizontal="left"/>
    </xf>
    <xf numFmtId="1" fontId="7" fillId="11" borderId="4" xfId="0" applyNumberFormat="1" applyFont="1" applyFill="1" applyBorder="1" applyProtection="1"/>
    <xf numFmtId="1" fontId="7" fillId="11" borderId="25" xfId="0" applyNumberFormat="1" applyFont="1" applyFill="1" applyBorder="1" applyProtection="1"/>
    <xf numFmtId="1" fontId="4" fillId="11" borderId="25" xfId="0" applyNumberFormat="1" applyFont="1" applyFill="1" applyBorder="1" applyProtection="1"/>
    <xf numFmtId="168" fontId="7" fillId="11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5" fillId="0" borderId="0" xfId="0" applyFont="1"/>
    <xf numFmtId="1" fontId="7" fillId="11" borderId="43" xfId="0" applyNumberFormat="1" applyFont="1" applyFill="1" applyBorder="1" applyProtection="1"/>
    <xf numFmtId="168" fontId="7" fillId="11" borderId="34" xfId="17" applyNumberFormat="1" applyFont="1" applyFill="1" applyBorder="1" applyProtection="1">
      <protection locked="0"/>
    </xf>
    <xf numFmtId="168" fontId="7" fillId="11" borderId="37" xfId="17" applyNumberFormat="1" applyFont="1" applyFill="1" applyBorder="1" applyProtection="1">
      <protection locked="0"/>
    </xf>
    <xf numFmtId="168" fontId="7" fillId="11" borderId="8" xfId="17" applyNumberFormat="1" applyFont="1" applyFill="1" applyBorder="1" applyProtection="1">
      <protection locked="0"/>
    </xf>
    <xf numFmtId="168" fontId="4" fillId="4" borderId="1" xfId="0" applyNumberFormat="1" applyFont="1" applyFill="1" applyBorder="1"/>
    <xf numFmtId="1" fontId="7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left"/>
    </xf>
    <xf numFmtId="1" fontId="7" fillId="4" borderId="0" xfId="0" applyNumberFormat="1" applyFont="1" applyFill="1" applyBorder="1"/>
    <xf numFmtId="168" fontId="7" fillId="4" borderId="0" xfId="1" applyNumberFormat="1" applyFont="1" applyFill="1" applyBorder="1"/>
    <xf numFmtId="168" fontId="4" fillId="6" borderId="8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168" fontId="2" fillId="12" borderId="8" xfId="17" applyNumberFormat="1" applyFont="1" applyFill="1" applyBorder="1" applyAlignment="1">
      <alignment vertical="center"/>
    </xf>
    <xf numFmtId="168" fontId="7" fillId="11" borderId="47" xfId="17" applyNumberFormat="1" applyFont="1" applyFill="1" applyBorder="1" applyProtection="1">
      <protection locked="0"/>
    </xf>
    <xf numFmtId="168" fontId="4" fillId="4" borderId="38" xfId="1" applyNumberFormat="1" applyFont="1" applyFill="1" applyBorder="1" applyProtection="1">
      <protection locked="0"/>
    </xf>
    <xf numFmtId="168" fontId="7" fillId="4" borderId="1" xfId="1" applyNumberFormat="1" applyFont="1" applyFill="1" applyBorder="1" applyProtection="1">
      <protection locked="0"/>
    </xf>
    <xf numFmtId="168" fontId="7" fillId="4" borderId="38" xfId="1" applyNumberFormat="1" applyFont="1" applyFill="1" applyBorder="1" applyProtection="1">
      <protection locked="0"/>
    </xf>
    <xf numFmtId="1" fontId="7" fillId="4" borderId="18" xfId="0" applyNumberFormat="1" applyFont="1" applyFill="1" applyBorder="1" applyAlignment="1">
      <alignment horizontal="left"/>
    </xf>
    <xf numFmtId="0" fontId="7" fillId="4" borderId="38" xfId="0" applyFont="1" applyFill="1" applyBorder="1" applyAlignment="1">
      <alignment horizontal="center"/>
    </xf>
    <xf numFmtId="168" fontId="7" fillId="14" borderId="1" xfId="1" applyNumberFormat="1" applyFont="1" applyFill="1" applyBorder="1" applyProtection="1">
      <protection locked="0"/>
    </xf>
    <xf numFmtId="169" fontId="4" fillId="0" borderId="35" xfId="17" applyNumberFormat="1" applyFont="1" applyBorder="1" applyAlignment="1">
      <alignment horizontal="left" vertical="justify"/>
    </xf>
    <xf numFmtId="169" fontId="4" fillId="0" borderId="31" xfId="17" applyNumberFormat="1" applyFont="1" applyBorder="1" applyAlignment="1">
      <alignment horizontal="left" vertical="justify"/>
    </xf>
    <xf numFmtId="168" fontId="4" fillId="0" borderId="18" xfId="17" applyNumberFormat="1" applyFont="1" applyBorder="1" applyProtection="1">
      <protection locked="0"/>
    </xf>
    <xf numFmtId="168" fontId="4" fillId="0" borderId="38" xfId="17" applyNumberFormat="1" applyFont="1" applyBorder="1" applyProtection="1">
      <protection locked="0"/>
    </xf>
    <xf numFmtId="49" fontId="4" fillId="0" borderId="3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left"/>
    </xf>
    <xf numFmtId="43" fontId="4" fillId="0" borderId="17" xfId="1" applyFont="1" applyBorder="1"/>
    <xf numFmtId="43" fontId="4" fillId="0" borderId="0" xfId="1" applyFont="1" applyBorder="1"/>
    <xf numFmtId="43" fontId="4" fillId="0" borderId="17" xfId="0" applyNumberFormat="1" applyFont="1" applyBorder="1"/>
    <xf numFmtId="168" fontId="2" fillId="4" borderId="0" xfId="0" applyNumberFormat="1" applyFont="1" applyFill="1"/>
    <xf numFmtId="1" fontId="13" fillId="11" borderId="44" xfId="0" applyNumberFormat="1" applyFont="1" applyFill="1" applyBorder="1" applyAlignment="1" applyProtection="1">
      <alignment horizontal="center" vertical="top" wrapText="1"/>
    </xf>
    <xf numFmtId="1" fontId="13" fillId="11" borderId="45" xfId="0" applyNumberFormat="1" applyFont="1" applyFill="1" applyBorder="1" applyAlignment="1" applyProtection="1">
      <alignment horizontal="center" vertical="top" wrapText="1"/>
    </xf>
    <xf numFmtId="1" fontId="13" fillId="11" borderId="46" xfId="0" applyNumberFormat="1" applyFont="1" applyFill="1" applyBorder="1" applyAlignment="1" applyProtection="1">
      <alignment horizontal="center" vertical="top" wrapText="1"/>
    </xf>
    <xf numFmtId="1" fontId="14" fillId="11" borderId="3" xfId="0" applyNumberFormat="1" applyFont="1" applyFill="1" applyBorder="1" applyAlignment="1" applyProtection="1">
      <alignment horizontal="center" vertical="top" wrapText="1"/>
    </xf>
    <xf numFmtId="1" fontId="14" fillId="11" borderId="31" xfId="0" applyNumberFormat="1" applyFont="1" applyFill="1" applyBorder="1" applyAlignment="1" applyProtection="1">
      <alignment horizontal="center" vertical="top" wrapText="1"/>
    </xf>
    <xf numFmtId="1" fontId="14" fillId="11" borderId="41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19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140"/>
  <sheetViews>
    <sheetView zoomScaleNormal="100" workbookViewId="0">
      <selection activeCell="B1" sqref="B1:K1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20" customWidth="1"/>
    <col min="3" max="4" width="11.85546875" style="20" hidden="1" customWidth="1"/>
    <col min="5" max="5" width="15.7109375" style="20" hidden="1" customWidth="1"/>
    <col min="6" max="6" width="37.5703125" style="1" customWidth="1"/>
    <col min="7" max="7" width="15.28515625" style="1" bestFit="1" customWidth="1"/>
    <col min="8" max="9" width="15.7109375" style="1" customWidth="1"/>
    <col min="10" max="10" width="14.85546875" style="16" customWidth="1"/>
    <col min="11" max="11" width="16.85546875" style="1" customWidth="1"/>
    <col min="12" max="12" width="0.42578125" style="1" hidden="1" customWidth="1"/>
    <col min="13" max="13" width="16.7109375" style="1" hidden="1" customWidth="1"/>
    <col min="14" max="14" width="16.42578125" style="1" hidden="1" customWidth="1"/>
    <col min="15" max="15" width="14.28515625" style="1" hidden="1" customWidth="1"/>
    <col min="16" max="16" width="16.28515625" style="14" hidden="1" customWidth="1"/>
    <col min="17" max="17" width="15.28515625" style="30" hidden="1" customWidth="1"/>
    <col min="18" max="18" width="0.140625" style="1" hidden="1" customWidth="1"/>
    <col min="19" max="21" width="12.7109375" style="1" hidden="1" customWidth="1"/>
    <col min="22" max="22" width="16.7109375" style="1" hidden="1" customWidth="1"/>
    <col min="23" max="23" width="12.140625" style="1" hidden="1" customWidth="1"/>
    <col min="24" max="25" width="0" style="1" hidden="1" customWidth="1"/>
    <col min="26" max="26" width="12.7109375" style="1" hidden="1" customWidth="1"/>
    <col min="27" max="33" width="0" style="1" hidden="1" customWidth="1"/>
    <col min="34" max="34" width="17.140625" style="30" hidden="1" customWidth="1"/>
    <col min="35" max="35" width="13.42578125" style="1" hidden="1" customWidth="1"/>
    <col min="36" max="36" width="18" style="1" bestFit="1" customWidth="1"/>
    <col min="37" max="38" width="17" style="1" bestFit="1" customWidth="1"/>
    <col min="39" max="16384" width="11.42578125" style="1"/>
  </cols>
  <sheetData>
    <row r="1" spans="2:38" ht="12.75" thickBot="1" x14ac:dyDescent="0.25">
      <c r="B1" s="264" t="s">
        <v>117</v>
      </c>
      <c r="C1" s="265"/>
      <c r="D1" s="265"/>
      <c r="E1" s="265"/>
      <c r="F1" s="265"/>
      <c r="G1" s="265"/>
      <c r="H1" s="265"/>
      <c r="I1" s="265"/>
      <c r="J1" s="265"/>
      <c r="K1" s="266"/>
    </row>
    <row r="2" spans="2:38" x14ac:dyDescent="0.2">
      <c r="B2" s="267" t="s">
        <v>118</v>
      </c>
      <c r="C2" s="268"/>
      <c r="D2" s="268"/>
      <c r="E2" s="268"/>
      <c r="F2" s="268"/>
      <c r="G2" s="268"/>
      <c r="H2" s="268"/>
      <c r="I2" s="268"/>
      <c r="J2" s="268"/>
      <c r="K2" s="269"/>
      <c r="L2" s="15"/>
      <c r="M2" s="15"/>
      <c r="N2" s="15"/>
    </row>
    <row r="3" spans="2:38" x14ac:dyDescent="0.2">
      <c r="B3" s="270" t="s">
        <v>49</v>
      </c>
      <c r="C3" s="271"/>
      <c r="D3" s="271"/>
      <c r="E3" s="271"/>
      <c r="F3" s="271"/>
      <c r="G3" s="271"/>
      <c r="H3" s="271"/>
      <c r="I3" s="271"/>
      <c r="J3" s="271"/>
      <c r="K3" s="272"/>
      <c r="L3" s="15"/>
      <c r="M3" s="15"/>
      <c r="N3" s="15"/>
    </row>
    <row r="4" spans="2:38" x14ac:dyDescent="0.2">
      <c r="B4" s="270" t="s">
        <v>239</v>
      </c>
      <c r="C4" s="271"/>
      <c r="D4" s="271"/>
      <c r="E4" s="271"/>
      <c r="F4" s="271"/>
      <c r="G4" s="271"/>
      <c r="H4" s="271"/>
      <c r="I4" s="271"/>
      <c r="J4" s="271"/>
      <c r="K4" s="272"/>
      <c r="L4" s="15"/>
      <c r="M4" s="15"/>
      <c r="N4" s="15"/>
    </row>
    <row r="5" spans="2:38" ht="12.75" thickBot="1" x14ac:dyDescent="0.25">
      <c r="B5" s="273" t="s">
        <v>343</v>
      </c>
      <c r="C5" s="274"/>
      <c r="D5" s="274"/>
      <c r="E5" s="274"/>
      <c r="F5" s="274"/>
      <c r="G5" s="274"/>
      <c r="H5" s="274"/>
      <c r="I5" s="274"/>
      <c r="J5" s="274"/>
      <c r="K5" s="275"/>
    </row>
    <row r="6" spans="2:38" ht="49.9" customHeight="1" thickBot="1" x14ac:dyDescent="0.25">
      <c r="B6" s="39"/>
      <c r="C6" s="40"/>
      <c r="D6" s="40"/>
      <c r="E6" s="41"/>
      <c r="F6" s="104" t="s">
        <v>0</v>
      </c>
      <c r="G6" s="104" t="s">
        <v>119</v>
      </c>
      <c r="H6" s="104" t="s">
        <v>336</v>
      </c>
      <c r="I6" s="104" t="s">
        <v>337</v>
      </c>
      <c r="J6" s="104" t="s">
        <v>120</v>
      </c>
      <c r="K6" s="105" t="s">
        <v>344</v>
      </c>
    </row>
    <row r="7" spans="2:38" x14ac:dyDescent="0.2">
      <c r="B7" s="106">
        <v>3000</v>
      </c>
      <c r="C7" s="107" t="s">
        <v>150</v>
      </c>
      <c r="D7" s="108"/>
      <c r="E7" s="108"/>
      <c r="F7" s="109" t="s">
        <v>1</v>
      </c>
      <c r="G7" s="110">
        <v>116062406720</v>
      </c>
      <c r="H7" s="110">
        <v>3753226886.9099998</v>
      </c>
      <c r="I7" s="110">
        <v>77098993324</v>
      </c>
      <c r="J7" s="110">
        <v>42716640282.910004</v>
      </c>
      <c r="K7" s="111">
        <v>39932882618.016998</v>
      </c>
      <c r="V7" s="16"/>
    </row>
    <row r="8" spans="2:38" x14ac:dyDescent="0.2">
      <c r="B8" s="112">
        <v>3100</v>
      </c>
      <c r="C8" s="107" t="s">
        <v>151</v>
      </c>
      <c r="D8" s="113"/>
      <c r="E8" s="114"/>
      <c r="F8" s="115" t="s">
        <v>2</v>
      </c>
      <c r="G8" s="116">
        <v>41014130967</v>
      </c>
      <c r="H8" s="116">
        <v>2243656864</v>
      </c>
      <c r="I8" s="116">
        <v>5098993324</v>
      </c>
      <c r="J8" s="116">
        <v>38158794507</v>
      </c>
      <c r="K8" s="117">
        <v>35365067020.597</v>
      </c>
    </row>
    <row r="9" spans="2:38" x14ac:dyDescent="0.2">
      <c r="B9" s="118">
        <v>3110</v>
      </c>
      <c r="C9" s="107" t="s">
        <v>152</v>
      </c>
      <c r="D9" s="113"/>
      <c r="E9" s="114"/>
      <c r="F9" s="119" t="s">
        <v>3</v>
      </c>
      <c r="G9" s="120">
        <v>36010611033</v>
      </c>
      <c r="H9" s="120">
        <v>0</v>
      </c>
      <c r="I9" s="120">
        <v>1756075839</v>
      </c>
      <c r="J9" s="120">
        <v>34254535194</v>
      </c>
      <c r="K9" s="121">
        <v>32107306979.357002</v>
      </c>
      <c r="AJ9" s="16"/>
      <c r="AK9" s="16"/>
    </row>
    <row r="10" spans="2:38" x14ac:dyDescent="0.2">
      <c r="B10" s="126">
        <v>311001</v>
      </c>
      <c r="C10" s="107">
        <v>4311101</v>
      </c>
      <c r="D10" s="6" t="s">
        <v>206</v>
      </c>
      <c r="E10" s="6" t="s">
        <v>205</v>
      </c>
      <c r="F10" s="123" t="s">
        <v>121</v>
      </c>
      <c r="G10" s="127">
        <v>22371640741</v>
      </c>
      <c r="H10" s="248">
        <v>0</v>
      </c>
      <c r="I10" s="248">
        <v>0</v>
      </c>
      <c r="J10" s="196">
        <v>22371640741</v>
      </c>
      <c r="K10" s="128">
        <v>22792305379.357002</v>
      </c>
      <c r="L10" s="16"/>
      <c r="N10" s="17"/>
      <c r="AH10" s="30">
        <f t="shared" ref="AH10:AH16" si="0">+J10-K10</f>
        <v>-420664638.35700226</v>
      </c>
      <c r="AI10" s="1">
        <v>5879292</v>
      </c>
      <c r="AJ10" s="228"/>
      <c r="AK10" s="228"/>
      <c r="AL10" s="17"/>
    </row>
    <row r="11" spans="2:38" x14ac:dyDescent="0.2">
      <c r="B11" s="126">
        <v>311002</v>
      </c>
      <c r="C11" s="107">
        <v>4311102</v>
      </c>
      <c r="D11" s="113"/>
      <c r="E11" s="114"/>
      <c r="F11" s="123" t="s">
        <v>122</v>
      </c>
      <c r="G11" s="127">
        <v>13638970292</v>
      </c>
      <c r="H11" s="249">
        <v>0</v>
      </c>
      <c r="I11" s="249">
        <v>1756075839</v>
      </c>
      <c r="J11" s="196">
        <v>11882894453</v>
      </c>
      <c r="K11" s="128">
        <v>9315001600</v>
      </c>
      <c r="L11" s="16"/>
      <c r="AH11" s="30">
        <f t="shared" si="0"/>
        <v>2567892853</v>
      </c>
      <c r="AJ11" s="2"/>
    </row>
    <row r="12" spans="2:38" x14ac:dyDescent="0.2">
      <c r="B12" s="118">
        <v>3120</v>
      </c>
      <c r="C12" s="107" t="s">
        <v>153</v>
      </c>
      <c r="D12" s="113"/>
      <c r="E12" s="114"/>
      <c r="F12" s="119" t="s">
        <v>4</v>
      </c>
      <c r="G12" s="120">
        <v>5003519934</v>
      </c>
      <c r="H12" s="120">
        <v>2243656864</v>
      </c>
      <c r="I12" s="120">
        <v>3342917485</v>
      </c>
      <c r="J12" s="120">
        <v>3904259313</v>
      </c>
      <c r="K12" s="121">
        <v>3257760041.2399998</v>
      </c>
      <c r="AH12" s="30">
        <f t="shared" si="0"/>
        <v>646499271.76000023</v>
      </c>
      <c r="AJ12" s="17"/>
      <c r="AK12" s="17"/>
    </row>
    <row r="13" spans="2:38" x14ac:dyDescent="0.2">
      <c r="B13" s="122">
        <v>3121</v>
      </c>
      <c r="C13" s="107" t="s">
        <v>154</v>
      </c>
      <c r="D13" s="113"/>
      <c r="E13" s="114"/>
      <c r="F13" s="129" t="s">
        <v>5</v>
      </c>
      <c r="G13" s="130">
        <v>719980230</v>
      </c>
      <c r="H13" s="130">
        <v>0</v>
      </c>
      <c r="I13" s="130">
        <v>0</v>
      </c>
      <c r="J13" s="130">
        <v>719980230</v>
      </c>
      <c r="K13" s="131">
        <v>520587230</v>
      </c>
      <c r="AH13" s="30">
        <f t="shared" si="0"/>
        <v>199393000</v>
      </c>
      <c r="AJ13" s="3"/>
      <c r="AK13" s="16"/>
    </row>
    <row r="14" spans="2:38" x14ac:dyDescent="0.2">
      <c r="B14" s="126">
        <v>312101</v>
      </c>
      <c r="C14" s="107" t="s">
        <v>155</v>
      </c>
      <c r="D14" s="113" t="s">
        <v>210</v>
      </c>
      <c r="E14" s="132" t="s">
        <v>207</v>
      </c>
      <c r="F14" s="123" t="s">
        <v>6</v>
      </c>
      <c r="G14" s="124">
        <v>719980230</v>
      </c>
      <c r="H14" s="124">
        <v>0</v>
      </c>
      <c r="I14" s="133">
        <v>0</v>
      </c>
      <c r="J14" s="198">
        <v>719980230</v>
      </c>
      <c r="K14" s="128">
        <v>520587230</v>
      </c>
      <c r="AH14" s="30">
        <f>+J14-K14</f>
        <v>199393000</v>
      </c>
      <c r="AJ14" s="202"/>
      <c r="AK14" s="16"/>
    </row>
    <row r="15" spans="2:38" x14ac:dyDescent="0.2">
      <c r="B15" s="122">
        <v>3126</v>
      </c>
      <c r="C15" s="107" t="s">
        <v>156</v>
      </c>
      <c r="D15" s="113"/>
      <c r="E15" s="114"/>
      <c r="F15" s="129" t="s">
        <v>7</v>
      </c>
      <c r="G15" s="130">
        <v>0</v>
      </c>
      <c r="H15" s="130">
        <v>2243656864</v>
      </c>
      <c r="I15" s="130">
        <v>0</v>
      </c>
      <c r="J15" s="136">
        <v>2243656864</v>
      </c>
      <c r="K15" s="131">
        <v>2197053380</v>
      </c>
      <c r="AH15" s="30">
        <f t="shared" si="0"/>
        <v>46603484</v>
      </c>
      <c r="AK15" s="16"/>
    </row>
    <row r="16" spans="2:38" s="2" customFormat="1" x14ac:dyDescent="0.2">
      <c r="B16" s="122">
        <v>3126</v>
      </c>
      <c r="C16" s="107" t="s">
        <v>156</v>
      </c>
      <c r="D16" s="113"/>
      <c r="E16" s="114"/>
      <c r="F16" s="129" t="s">
        <v>219</v>
      </c>
      <c r="G16" s="134">
        <v>0</v>
      </c>
      <c r="H16" s="134">
        <v>2243656864</v>
      </c>
      <c r="I16" s="134">
        <v>0</v>
      </c>
      <c r="J16" s="137">
        <v>2243656864</v>
      </c>
      <c r="K16" s="135">
        <v>2197053380</v>
      </c>
      <c r="P16" s="18"/>
      <c r="Q16" s="31"/>
      <c r="AH16" s="30">
        <f t="shared" si="0"/>
        <v>46603484</v>
      </c>
      <c r="AJ16" s="35"/>
    </row>
    <row r="17" spans="2:37" x14ac:dyDescent="0.2">
      <c r="B17" s="126" t="s">
        <v>245</v>
      </c>
      <c r="C17" s="107"/>
      <c r="D17" s="113"/>
      <c r="E17" s="114"/>
      <c r="F17" s="187" t="s">
        <v>247</v>
      </c>
      <c r="G17" s="147">
        <v>0</v>
      </c>
      <c r="H17" s="147">
        <v>214035975</v>
      </c>
      <c r="I17" s="250">
        <v>0</v>
      </c>
      <c r="J17" s="198">
        <v>214035975</v>
      </c>
      <c r="K17" s="162">
        <v>214035975</v>
      </c>
    </row>
    <row r="18" spans="2:37" x14ac:dyDescent="0.2">
      <c r="B18" s="126" t="s">
        <v>246</v>
      </c>
      <c r="C18" s="107"/>
      <c r="D18" s="113"/>
      <c r="E18" s="114"/>
      <c r="F18" s="187" t="s">
        <v>248</v>
      </c>
      <c r="G18" s="147">
        <v>0</v>
      </c>
      <c r="H18" s="147">
        <v>279620889</v>
      </c>
      <c r="I18" s="250">
        <v>0</v>
      </c>
      <c r="J18" s="198">
        <v>279620889</v>
      </c>
      <c r="K18" s="162">
        <v>233017405</v>
      </c>
    </row>
    <row r="19" spans="2:37" x14ac:dyDescent="0.2">
      <c r="B19" s="253" t="s">
        <v>338</v>
      </c>
      <c r="C19" s="252" t="s">
        <v>338</v>
      </c>
      <c r="D19" s="113"/>
      <c r="E19" s="114"/>
      <c r="F19" s="187" t="s">
        <v>339</v>
      </c>
      <c r="G19" s="147"/>
      <c r="H19" s="147">
        <v>1750000000</v>
      </c>
      <c r="I19" s="250">
        <v>0</v>
      </c>
      <c r="J19" s="198">
        <v>1750000000</v>
      </c>
      <c r="K19" s="162">
        <v>1750000000</v>
      </c>
    </row>
    <row r="20" spans="2:37" x14ac:dyDescent="0.2">
      <c r="B20" s="122">
        <v>3128</v>
      </c>
      <c r="C20" s="107" t="s">
        <v>157</v>
      </c>
      <c r="D20" s="113"/>
      <c r="E20" s="114"/>
      <c r="F20" s="129" t="s">
        <v>8</v>
      </c>
      <c r="G20" s="130">
        <v>4283539704</v>
      </c>
      <c r="H20" s="130">
        <v>0</v>
      </c>
      <c r="I20" s="130">
        <v>3342917485</v>
      </c>
      <c r="J20" s="136">
        <v>940622219</v>
      </c>
      <c r="K20" s="131">
        <v>540119431.24000001</v>
      </c>
      <c r="L20" s="16"/>
      <c r="AH20" s="30">
        <f t="shared" ref="AH20:AH55" si="1">+J20-K20</f>
        <v>400502787.75999999</v>
      </c>
      <c r="AJ20" s="16"/>
      <c r="AK20" s="16"/>
    </row>
    <row r="21" spans="2:37" x14ac:dyDescent="0.2">
      <c r="B21" s="126">
        <v>312801</v>
      </c>
      <c r="C21" s="107" t="s">
        <v>158</v>
      </c>
      <c r="D21" s="113" t="s">
        <v>206</v>
      </c>
      <c r="E21" s="138" t="s">
        <v>208</v>
      </c>
      <c r="F21" s="123" t="s">
        <v>123</v>
      </c>
      <c r="G21" s="124">
        <v>2969862727</v>
      </c>
      <c r="H21" s="124">
        <v>0</v>
      </c>
      <c r="I21" s="133">
        <v>2729608756</v>
      </c>
      <c r="J21" s="196">
        <v>240253971</v>
      </c>
      <c r="K21" s="199">
        <v>133583670.72</v>
      </c>
      <c r="L21" s="16"/>
      <c r="AH21" s="30">
        <f t="shared" si="1"/>
        <v>106670300.28</v>
      </c>
      <c r="AJ21" s="2"/>
    </row>
    <row r="22" spans="2:37" x14ac:dyDescent="0.2">
      <c r="B22" s="126">
        <v>312803</v>
      </c>
      <c r="C22" s="107" t="s">
        <v>159</v>
      </c>
      <c r="D22" s="113" t="s">
        <v>206</v>
      </c>
      <c r="E22" s="138" t="s">
        <v>209</v>
      </c>
      <c r="F22" s="123" t="s">
        <v>9</v>
      </c>
      <c r="G22" s="124">
        <v>836478802</v>
      </c>
      <c r="H22" s="124">
        <v>0</v>
      </c>
      <c r="I22" s="133">
        <v>596653229</v>
      </c>
      <c r="J22" s="196">
        <v>239825573</v>
      </c>
      <c r="K22" s="199">
        <v>375527654.37</v>
      </c>
      <c r="L22" s="16"/>
      <c r="AH22" s="30">
        <f t="shared" si="1"/>
        <v>-135702081.37</v>
      </c>
      <c r="AJ22" s="2"/>
    </row>
    <row r="23" spans="2:37" x14ac:dyDescent="0.2">
      <c r="B23" s="126">
        <v>312804</v>
      </c>
      <c r="C23" s="139" t="s">
        <v>160</v>
      </c>
      <c r="D23" s="113" t="s">
        <v>210</v>
      </c>
      <c r="E23" s="132" t="s">
        <v>207</v>
      </c>
      <c r="F23" s="140" t="s">
        <v>10</v>
      </c>
      <c r="G23" s="124">
        <v>31727467</v>
      </c>
      <c r="H23" s="124">
        <v>0</v>
      </c>
      <c r="I23" s="133">
        <v>16655500</v>
      </c>
      <c r="J23" s="196">
        <v>15071967</v>
      </c>
      <c r="K23" s="199">
        <v>11303975</v>
      </c>
      <c r="AH23" s="30">
        <f t="shared" si="1"/>
        <v>3767992</v>
      </c>
      <c r="AI23" s="3">
        <f>+AH23+AH24</f>
        <v>7224825</v>
      </c>
      <c r="AJ23" s="2"/>
    </row>
    <row r="24" spans="2:37" x14ac:dyDescent="0.2">
      <c r="B24" s="126">
        <v>312805</v>
      </c>
      <c r="C24" s="107" t="s">
        <v>161</v>
      </c>
      <c r="D24" s="114" t="s">
        <v>206</v>
      </c>
      <c r="E24" s="132" t="s">
        <v>205</v>
      </c>
      <c r="F24" s="140" t="s">
        <v>124</v>
      </c>
      <c r="G24" s="124">
        <v>5550433</v>
      </c>
      <c r="H24" s="124">
        <v>0</v>
      </c>
      <c r="I24" s="124">
        <v>0</v>
      </c>
      <c r="J24" s="198">
        <v>5550433</v>
      </c>
      <c r="K24" s="199">
        <v>2093600</v>
      </c>
      <c r="AH24" s="30">
        <f t="shared" si="1"/>
        <v>3456833</v>
      </c>
      <c r="AJ24" s="2"/>
    </row>
    <row r="25" spans="2:37" x14ac:dyDescent="0.2">
      <c r="B25" s="126">
        <v>312805</v>
      </c>
      <c r="C25" s="107" t="s">
        <v>161</v>
      </c>
      <c r="D25" s="113" t="s">
        <v>206</v>
      </c>
      <c r="E25" s="132" t="s">
        <v>205</v>
      </c>
      <c r="F25" s="123" t="s">
        <v>50</v>
      </c>
      <c r="G25" s="124">
        <v>39740285</v>
      </c>
      <c r="H25" s="124">
        <v>0</v>
      </c>
      <c r="I25" s="124">
        <v>0</v>
      </c>
      <c r="J25" s="198">
        <v>39740285</v>
      </c>
      <c r="K25" s="199">
        <v>17526531.149999999</v>
      </c>
      <c r="AH25" s="30">
        <f t="shared" si="1"/>
        <v>22213753.850000001</v>
      </c>
      <c r="AJ25" s="2"/>
      <c r="AK25" s="30"/>
    </row>
    <row r="26" spans="2:37" x14ac:dyDescent="0.2">
      <c r="B26" s="126">
        <v>312805</v>
      </c>
      <c r="C26" s="107" t="s">
        <v>161</v>
      </c>
      <c r="D26" s="113" t="s">
        <v>206</v>
      </c>
      <c r="E26" s="132" t="s">
        <v>205</v>
      </c>
      <c r="F26" s="123" t="s">
        <v>11</v>
      </c>
      <c r="G26" s="124">
        <v>400000000</v>
      </c>
      <c r="H26" s="124">
        <v>0</v>
      </c>
      <c r="I26" s="124">
        <v>0</v>
      </c>
      <c r="J26" s="200">
        <v>400000000</v>
      </c>
      <c r="K26" s="162">
        <v>0</v>
      </c>
      <c r="L26" s="16"/>
      <c r="AH26" s="30">
        <f t="shared" si="1"/>
        <v>400000000</v>
      </c>
      <c r="AJ26" s="2"/>
      <c r="AK26" s="30"/>
    </row>
    <row r="27" spans="2:37" x14ac:dyDescent="0.2">
      <c r="B27" s="126">
        <v>312805</v>
      </c>
      <c r="C27" s="107" t="s">
        <v>161</v>
      </c>
      <c r="D27" s="113" t="s">
        <v>206</v>
      </c>
      <c r="E27" s="132" t="s">
        <v>205</v>
      </c>
      <c r="F27" s="123" t="s">
        <v>8</v>
      </c>
      <c r="G27" s="124">
        <v>179990</v>
      </c>
      <c r="H27" s="124">
        <v>0</v>
      </c>
      <c r="I27" s="124">
        <v>0</v>
      </c>
      <c r="J27" s="200">
        <v>179990</v>
      </c>
      <c r="K27" s="199">
        <v>84000</v>
      </c>
      <c r="AH27" s="30">
        <f>+J27-K27</f>
        <v>95990</v>
      </c>
      <c r="AJ27" s="2"/>
      <c r="AK27" s="30"/>
    </row>
    <row r="28" spans="2:37" x14ac:dyDescent="0.2">
      <c r="B28" s="141">
        <v>3200</v>
      </c>
      <c r="C28" s="142" t="s">
        <v>162</v>
      </c>
      <c r="D28" s="108"/>
      <c r="E28" s="143"/>
      <c r="F28" s="144" t="s">
        <v>12</v>
      </c>
      <c r="G28" s="145">
        <v>75048275753</v>
      </c>
      <c r="H28" s="145">
        <v>1509570022.9099998</v>
      </c>
      <c r="I28" s="145">
        <v>72000000000</v>
      </c>
      <c r="J28" s="145">
        <v>4557845775.9099998</v>
      </c>
      <c r="K28" s="185">
        <v>4567815597.420001</v>
      </c>
      <c r="L28" s="16"/>
      <c r="AH28" s="30">
        <f t="shared" si="1"/>
        <v>-9969821.5100011826</v>
      </c>
      <c r="AK28" s="30"/>
    </row>
    <row r="29" spans="2:37" ht="12" hidden="1" customHeight="1" x14ac:dyDescent="0.2">
      <c r="B29" s="122">
        <v>3210</v>
      </c>
      <c r="C29" s="107" t="s">
        <v>163</v>
      </c>
      <c r="D29" s="113"/>
      <c r="E29" s="114"/>
      <c r="F29" s="129" t="s">
        <v>13</v>
      </c>
      <c r="G29" s="130">
        <v>0</v>
      </c>
      <c r="H29" s="130">
        <v>0</v>
      </c>
      <c r="I29" s="130"/>
      <c r="J29" s="130">
        <v>0</v>
      </c>
      <c r="K29" s="131">
        <v>0</v>
      </c>
      <c r="AH29" s="30">
        <f t="shared" si="1"/>
        <v>0</v>
      </c>
      <c r="AK29" s="30"/>
    </row>
    <row r="30" spans="2:37" ht="12" hidden="1" customHeight="1" x14ac:dyDescent="0.2">
      <c r="B30" s="126">
        <v>3211</v>
      </c>
      <c r="C30" s="107" t="s">
        <v>164</v>
      </c>
      <c r="D30" s="113"/>
      <c r="E30" s="114"/>
      <c r="F30" s="123" t="s">
        <v>14</v>
      </c>
      <c r="G30" s="124"/>
      <c r="H30" s="124"/>
      <c r="I30" s="124"/>
      <c r="J30" s="124"/>
      <c r="K30" s="125">
        <v>0</v>
      </c>
      <c r="AH30" s="30">
        <f t="shared" si="1"/>
        <v>0</v>
      </c>
      <c r="AK30" s="30"/>
    </row>
    <row r="31" spans="2:37" ht="12" hidden="1" customHeight="1" x14ac:dyDescent="0.2">
      <c r="B31" s="126">
        <v>3212</v>
      </c>
      <c r="C31" s="107" t="s">
        <v>165</v>
      </c>
      <c r="D31" s="113"/>
      <c r="E31" s="114"/>
      <c r="F31" s="123" t="s">
        <v>15</v>
      </c>
      <c r="G31" s="124"/>
      <c r="H31" s="124"/>
      <c r="I31" s="124"/>
      <c r="J31" s="124"/>
      <c r="K31" s="125">
        <v>0</v>
      </c>
      <c r="AH31" s="30">
        <f t="shared" si="1"/>
        <v>0</v>
      </c>
      <c r="AK31" s="30"/>
    </row>
    <row r="32" spans="2:37" ht="12" hidden="1" customHeight="1" x14ac:dyDescent="0.2">
      <c r="B32" s="122">
        <v>3220</v>
      </c>
      <c r="C32" s="107" t="s">
        <v>166</v>
      </c>
      <c r="D32" s="113"/>
      <c r="E32" s="114"/>
      <c r="F32" s="129" t="s">
        <v>16</v>
      </c>
      <c r="G32" s="130">
        <v>0</v>
      </c>
      <c r="H32" s="130">
        <v>0</v>
      </c>
      <c r="I32" s="130"/>
      <c r="J32" s="130">
        <v>0</v>
      </c>
      <c r="K32" s="131">
        <v>0</v>
      </c>
      <c r="AH32" s="30">
        <f t="shared" si="1"/>
        <v>0</v>
      </c>
      <c r="AK32" s="30"/>
    </row>
    <row r="33" spans="2:37" ht="12" hidden="1" customHeight="1" x14ac:dyDescent="0.2">
      <c r="B33" s="126">
        <v>3221</v>
      </c>
      <c r="C33" s="107" t="s">
        <v>167</v>
      </c>
      <c r="D33" s="113"/>
      <c r="E33" s="114"/>
      <c r="F33" s="123" t="s">
        <v>14</v>
      </c>
      <c r="G33" s="124"/>
      <c r="H33" s="124"/>
      <c r="I33" s="124"/>
      <c r="J33" s="124"/>
      <c r="K33" s="125">
        <v>0</v>
      </c>
      <c r="AH33" s="30">
        <f t="shared" si="1"/>
        <v>0</v>
      </c>
      <c r="AK33" s="30"/>
    </row>
    <row r="34" spans="2:37" ht="12" hidden="1" customHeight="1" x14ac:dyDescent="0.2">
      <c r="B34" s="126">
        <v>3222</v>
      </c>
      <c r="C34" s="107" t="s">
        <v>168</v>
      </c>
      <c r="D34" s="113"/>
      <c r="E34" s="114"/>
      <c r="F34" s="123" t="s">
        <v>15</v>
      </c>
      <c r="G34" s="124"/>
      <c r="H34" s="124"/>
      <c r="I34" s="124"/>
      <c r="J34" s="124"/>
      <c r="K34" s="125">
        <v>0</v>
      </c>
      <c r="AH34" s="30">
        <f t="shared" si="1"/>
        <v>0</v>
      </c>
      <c r="AK34" s="30"/>
    </row>
    <row r="35" spans="2:37" x14ac:dyDescent="0.2">
      <c r="B35" s="126">
        <v>3220</v>
      </c>
      <c r="C35" s="107"/>
      <c r="D35" s="113"/>
      <c r="E35" s="114"/>
      <c r="F35" s="123" t="s">
        <v>16</v>
      </c>
      <c r="G35" s="124">
        <v>72000000000</v>
      </c>
      <c r="H35" s="124"/>
      <c r="I35" s="124">
        <v>72000000000</v>
      </c>
      <c r="J35" s="196">
        <v>0</v>
      </c>
      <c r="K35" s="125">
        <v>0</v>
      </c>
      <c r="AJ35" s="30"/>
      <c r="AK35" s="30"/>
    </row>
    <row r="36" spans="2:37" x14ac:dyDescent="0.2">
      <c r="B36" s="126">
        <v>3222</v>
      </c>
      <c r="C36" s="107"/>
      <c r="D36" s="113"/>
      <c r="E36" s="114"/>
      <c r="F36" s="123" t="s">
        <v>15</v>
      </c>
      <c r="G36" s="124">
        <v>72000000000</v>
      </c>
      <c r="H36" s="124"/>
      <c r="I36" s="124">
        <v>72000000000</v>
      </c>
      <c r="J36" s="196">
        <v>0</v>
      </c>
      <c r="K36" s="125">
        <v>0</v>
      </c>
      <c r="AJ36" s="35"/>
      <c r="AK36" s="30"/>
    </row>
    <row r="37" spans="2:37" x14ac:dyDescent="0.2">
      <c r="B37" s="122">
        <v>3230</v>
      </c>
      <c r="C37" s="107" t="s">
        <v>169</v>
      </c>
      <c r="D37" s="113"/>
      <c r="E37" s="114"/>
      <c r="F37" s="129" t="s">
        <v>17</v>
      </c>
      <c r="G37" s="134">
        <v>373425768</v>
      </c>
      <c r="H37" s="134">
        <v>0</v>
      </c>
      <c r="I37" s="134">
        <v>0</v>
      </c>
      <c r="J37" s="134">
        <v>373425768</v>
      </c>
      <c r="K37" s="146">
        <v>246641820.88999999</v>
      </c>
      <c r="AH37" s="30">
        <f t="shared" si="1"/>
        <v>126783947.11000001</v>
      </c>
      <c r="AK37" s="30"/>
    </row>
    <row r="38" spans="2:37" x14ac:dyDescent="0.2">
      <c r="B38" s="126">
        <v>323001</v>
      </c>
      <c r="C38" s="107" t="s">
        <v>170</v>
      </c>
      <c r="D38" s="113" t="s">
        <v>206</v>
      </c>
      <c r="E38" s="132" t="s">
        <v>205</v>
      </c>
      <c r="F38" s="123" t="s">
        <v>125</v>
      </c>
      <c r="G38" s="124">
        <v>68525315</v>
      </c>
      <c r="H38" s="124">
        <v>0</v>
      </c>
      <c r="I38" s="133">
        <v>0</v>
      </c>
      <c r="J38" s="198">
        <v>68525315</v>
      </c>
      <c r="K38" s="128">
        <v>39389188.170000002</v>
      </c>
      <c r="AH38" s="30">
        <f t="shared" si="1"/>
        <v>29136126.829999998</v>
      </c>
      <c r="AJ38" s="17"/>
      <c r="AK38" s="30"/>
    </row>
    <row r="39" spans="2:37" x14ac:dyDescent="0.2">
      <c r="B39" s="126">
        <v>323002</v>
      </c>
      <c r="C39" s="107" t="s">
        <v>171</v>
      </c>
      <c r="D39" s="113" t="s">
        <v>212</v>
      </c>
      <c r="E39" s="114" t="s">
        <v>211</v>
      </c>
      <c r="F39" s="123" t="s">
        <v>126</v>
      </c>
      <c r="G39" s="124">
        <v>304900453</v>
      </c>
      <c r="H39" s="124">
        <v>0</v>
      </c>
      <c r="I39" s="133">
        <v>0</v>
      </c>
      <c r="J39" s="198">
        <v>304900453</v>
      </c>
      <c r="K39" s="128">
        <v>207252632.71999997</v>
      </c>
      <c r="AH39" s="30">
        <f t="shared" si="1"/>
        <v>97647820.280000031</v>
      </c>
      <c r="AJ39" s="17"/>
      <c r="AK39" s="30"/>
    </row>
    <row r="40" spans="2:37" x14ac:dyDescent="0.2">
      <c r="B40" s="122">
        <v>3250</v>
      </c>
      <c r="C40" s="107" t="s">
        <v>172</v>
      </c>
      <c r="D40" s="113"/>
      <c r="E40" s="114"/>
      <c r="F40" s="129" t="s">
        <v>18</v>
      </c>
      <c r="G40" s="130">
        <v>2674849985</v>
      </c>
      <c r="H40" s="130">
        <v>1509570022.9099998</v>
      </c>
      <c r="I40" s="130">
        <v>0</v>
      </c>
      <c r="J40" s="136">
        <v>4184420007.9099998</v>
      </c>
      <c r="K40" s="131">
        <v>4321173776.5300007</v>
      </c>
      <c r="L40" s="16"/>
      <c r="AH40" s="30">
        <f t="shared" si="1"/>
        <v>-136753768.62000084</v>
      </c>
      <c r="AK40" s="30"/>
    </row>
    <row r="41" spans="2:37" s="2" customFormat="1" ht="12" hidden="1" customHeight="1" x14ac:dyDescent="0.2">
      <c r="B41" s="122">
        <v>3251</v>
      </c>
      <c r="C41" s="107" t="s">
        <v>173</v>
      </c>
      <c r="D41" s="113"/>
      <c r="E41" s="114"/>
      <c r="F41" s="129" t="s">
        <v>19</v>
      </c>
      <c r="G41" s="134"/>
      <c r="H41" s="134"/>
      <c r="I41" s="137"/>
      <c r="J41" s="137"/>
      <c r="K41" s="135"/>
      <c r="P41" s="18"/>
      <c r="Q41" s="31"/>
      <c r="AH41" s="30">
        <f t="shared" si="1"/>
        <v>0</v>
      </c>
      <c r="AK41" s="30"/>
    </row>
    <row r="42" spans="2:37" s="2" customFormat="1" x14ac:dyDescent="0.2">
      <c r="B42" s="122">
        <v>3252</v>
      </c>
      <c r="C42" s="107" t="s">
        <v>174</v>
      </c>
      <c r="D42" s="113"/>
      <c r="E42" s="114"/>
      <c r="F42" s="129" t="s">
        <v>127</v>
      </c>
      <c r="G42" s="134">
        <v>0</v>
      </c>
      <c r="H42" s="134">
        <v>1060437125.91</v>
      </c>
      <c r="I42" s="134">
        <v>0</v>
      </c>
      <c r="J42" s="137">
        <v>1060437125.91</v>
      </c>
      <c r="K42" s="135">
        <v>1060437125.91</v>
      </c>
      <c r="P42" s="18"/>
      <c r="Q42" s="31"/>
      <c r="AH42" s="30">
        <f t="shared" si="1"/>
        <v>0</v>
      </c>
      <c r="AK42" s="30"/>
    </row>
    <row r="43" spans="2:37" x14ac:dyDescent="0.2">
      <c r="B43" s="126">
        <v>325201</v>
      </c>
      <c r="C43" s="107" t="s">
        <v>175</v>
      </c>
      <c r="D43" s="113" t="s">
        <v>206</v>
      </c>
      <c r="E43" s="132" t="s">
        <v>205</v>
      </c>
      <c r="F43" s="123" t="s">
        <v>128</v>
      </c>
      <c r="G43" s="124">
        <v>0</v>
      </c>
      <c r="H43" s="134">
        <v>0</v>
      </c>
      <c r="I43" s="137">
        <v>0</v>
      </c>
      <c r="J43" s="133">
        <v>0</v>
      </c>
      <c r="K43" s="147">
        <v>0</v>
      </c>
      <c r="AH43" s="30">
        <f t="shared" si="1"/>
        <v>0</v>
      </c>
      <c r="AJ43" s="179"/>
      <c r="AK43" s="30"/>
    </row>
    <row r="44" spans="2:37" x14ac:dyDescent="0.2">
      <c r="B44" s="126">
        <v>325202</v>
      </c>
      <c r="C44" s="107" t="s">
        <v>176</v>
      </c>
      <c r="D44" s="113" t="s">
        <v>212</v>
      </c>
      <c r="E44" s="114" t="s">
        <v>211</v>
      </c>
      <c r="F44" s="123" t="s">
        <v>129</v>
      </c>
      <c r="G44" s="124">
        <v>0</v>
      </c>
      <c r="H44" s="134">
        <v>0</v>
      </c>
      <c r="I44" s="137">
        <v>0</v>
      </c>
      <c r="J44" s="133">
        <v>0</v>
      </c>
      <c r="K44" s="147">
        <v>0</v>
      </c>
      <c r="AH44" s="30">
        <f t="shared" si="1"/>
        <v>0</v>
      </c>
      <c r="AJ44" s="179"/>
      <c r="AK44" s="30"/>
    </row>
    <row r="45" spans="2:37" x14ac:dyDescent="0.2">
      <c r="B45" s="126">
        <v>325203</v>
      </c>
      <c r="C45" s="107" t="s">
        <v>177</v>
      </c>
      <c r="D45" s="113" t="s">
        <v>206</v>
      </c>
      <c r="E45" s="138" t="s">
        <v>208</v>
      </c>
      <c r="F45" s="123" t="s">
        <v>130</v>
      </c>
      <c r="G45" s="124">
        <v>0</v>
      </c>
      <c r="H45" s="134">
        <v>0</v>
      </c>
      <c r="I45" s="137">
        <v>0</v>
      </c>
      <c r="J45" s="133">
        <v>0</v>
      </c>
      <c r="K45" s="147">
        <v>0</v>
      </c>
      <c r="AH45" s="30">
        <f t="shared" si="1"/>
        <v>0</v>
      </c>
      <c r="AJ45" s="179"/>
      <c r="AK45" s="30"/>
    </row>
    <row r="46" spans="2:37" x14ac:dyDescent="0.2">
      <c r="B46" s="126">
        <v>325204</v>
      </c>
      <c r="C46" s="107" t="s">
        <v>178</v>
      </c>
      <c r="D46" s="113" t="s">
        <v>210</v>
      </c>
      <c r="E46" s="132" t="s">
        <v>207</v>
      </c>
      <c r="F46" s="123" t="s">
        <v>131</v>
      </c>
      <c r="G46" s="124">
        <v>0</v>
      </c>
      <c r="H46" s="124">
        <v>1945324.16</v>
      </c>
      <c r="I46" s="137">
        <v>0</v>
      </c>
      <c r="J46" s="133">
        <v>1945324.16</v>
      </c>
      <c r="K46" s="133">
        <v>1945324.16</v>
      </c>
      <c r="AH46" s="30">
        <f t="shared" si="1"/>
        <v>0</v>
      </c>
      <c r="AJ46" s="179"/>
      <c r="AK46" s="30"/>
    </row>
    <row r="47" spans="2:37" x14ac:dyDescent="0.2">
      <c r="B47" s="126">
        <v>325205</v>
      </c>
      <c r="C47" s="107" t="s">
        <v>179</v>
      </c>
      <c r="D47" s="113" t="s">
        <v>206</v>
      </c>
      <c r="E47" s="138" t="s">
        <v>209</v>
      </c>
      <c r="F47" s="123" t="s">
        <v>132</v>
      </c>
      <c r="G47" s="124">
        <v>0</v>
      </c>
      <c r="H47" s="124">
        <v>1058491801.75</v>
      </c>
      <c r="I47" s="134">
        <v>0</v>
      </c>
      <c r="J47" s="124">
        <v>1058491801.75</v>
      </c>
      <c r="K47" s="124">
        <v>1058491801.75</v>
      </c>
      <c r="AH47" s="30">
        <f t="shared" si="1"/>
        <v>0</v>
      </c>
      <c r="AJ47" s="179"/>
      <c r="AK47" s="30"/>
    </row>
    <row r="48" spans="2:37" s="2" customFormat="1" x14ac:dyDescent="0.2">
      <c r="B48" s="122">
        <v>3253</v>
      </c>
      <c r="C48" s="107" t="s">
        <v>180</v>
      </c>
      <c r="D48" s="113"/>
      <c r="E48" s="114"/>
      <c r="F48" s="129" t="s">
        <v>20</v>
      </c>
      <c r="G48" s="134">
        <v>0</v>
      </c>
      <c r="H48" s="134">
        <v>0</v>
      </c>
      <c r="I48" s="134">
        <v>0</v>
      </c>
      <c r="J48" s="124">
        <v>0</v>
      </c>
      <c r="K48" s="135">
        <v>0</v>
      </c>
      <c r="P48" s="18"/>
      <c r="Q48" s="31"/>
      <c r="AH48" s="30">
        <f t="shared" si="1"/>
        <v>0</v>
      </c>
      <c r="AJ48" s="186"/>
      <c r="AK48" s="30"/>
    </row>
    <row r="49" spans="2:38" s="2" customFormat="1" x14ac:dyDescent="0.2">
      <c r="B49" s="122">
        <v>3254</v>
      </c>
      <c r="C49" s="107" t="s">
        <v>181</v>
      </c>
      <c r="D49" s="113"/>
      <c r="E49" s="114"/>
      <c r="F49" s="129" t="s">
        <v>21</v>
      </c>
      <c r="G49" s="134">
        <v>2674849985</v>
      </c>
      <c r="H49" s="134">
        <v>0</v>
      </c>
      <c r="I49" s="134">
        <v>0</v>
      </c>
      <c r="J49" s="134">
        <v>2674849985</v>
      </c>
      <c r="K49" s="135">
        <v>2811603753.6200004</v>
      </c>
      <c r="P49" s="18"/>
      <c r="Q49" s="31"/>
      <c r="AH49" s="30">
        <f t="shared" si="1"/>
        <v>-136753768.62000036</v>
      </c>
      <c r="AJ49" s="35"/>
      <c r="AK49" s="30"/>
    </row>
    <row r="50" spans="2:38" ht="12" hidden="1" customHeight="1" x14ac:dyDescent="0.2">
      <c r="B50" s="126">
        <v>325401</v>
      </c>
      <c r="C50" s="107" t="s">
        <v>182</v>
      </c>
      <c r="D50" s="113" t="s">
        <v>206</v>
      </c>
      <c r="E50" s="132" t="s">
        <v>205</v>
      </c>
      <c r="F50" s="123" t="s">
        <v>133</v>
      </c>
      <c r="G50" s="124">
        <v>0</v>
      </c>
      <c r="H50" s="124">
        <v>0</v>
      </c>
      <c r="I50" s="124"/>
      <c r="J50" s="124">
        <v>0</v>
      </c>
      <c r="K50" s="125">
        <v>0</v>
      </c>
      <c r="AH50" s="30">
        <f t="shared" si="1"/>
        <v>0</v>
      </c>
    </row>
    <row r="51" spans="2:38" ht="12" hidden="1" customHeight="1" x14ac:dyDescent="0.2">
      <c r="B51" s="126">
        <v>325402</v>
      </c>
      <c r="C51" s="107" t="s">
        <v>183</v>
      </c>
      <c r="D51" s="113" t="s">
        <v>212</v>
      </c>
      <c r="E51" s="114" t="s">
        <v>211</v>
      </c>
      <c r="F51" s="123" t="s">
        <v>134</v>
      </c>
      <c r="G51" s="124"/>
      <c r="H51" s="124">
        <v>0</v>
      </c>
      <c r="I51" s="124"/>
      <c r="J51" s="124">
        <v>0</v>
      </c>
      <c r="K51" s="125">
        <v>0</v>
      </c>
      <c r="AH51" s="30">
        <f t="shared" si="1"/>
        <v>0</v>
      </c>
    </row>
    <row r="52" spans="2:38" x14ac:dyDescent="0.2">
      <c r="B52" s="126">
        <v>325403</v>
      </c>
      <c r="C52" s="107" t="s">
        <v>184</v>
      </c>
      <c r="D52" s="113" t="s">
        <v>206</v>
      </c>
      <c r="E52" s="138" t="s">
        <v>208</v>
      </c>
      <c r="F52" s="123" t="s">
        <v>135</v>
      </c>
      <c r="G52" s="124">
        <v>1932055113</v>
      </c>
      <c r="H52" s="124">
        <v>0</v>
      </c>
      <c r="I52" s="124">
        <v>0</v>
      </c>
      <c r="J52" s="196">
        <v>1932055113</v>
      </c>
      <c r="K52" s="162">
        <v>1882125135.7100003</v>
      </c>
      <c r="AH52" s="30">
        <f t="shared" si="1"/>
        <v>49929977.289999723</v>
      </c>
      <c r="AJ52" s="2"/>
    </row>
    <row r="53" spans="2:38" ht="12" hidden="1" customHeight="1" x14ac:dyDescent="0.2">
      <c r="B53" s="126">
        <v>325404</v>
      </c>
      <c r="C53" s="107" t="s">
        <v>185</v>
      </c>
      <c r="D53" s="113" t="s">
        <v>210</v>
      </c>
      <c r="E53" s="132" t="s">
        <v>207</v>
      </c>
      <c r="F53" s="123" t="s">
        <v>136</v>
      </c>
      <c r="G53" s="124"/>
      <c r="H53" s="124">
        <v>0</v>
      </c>
      <c r="I53" s="124"/>
      <c r="J53" s="196">
        <v>0</v>
      </c>
      <c r="K53" s="162">
        <v>0</v>
      </c>
      <c r="AH53" s="30">
        <f t="shared" si="1"/>
        <v>0</v>
      </c>
      <c r="AJ53" s="2"/>
    </row>
    <row r="54" spans="2:38" x14ac:dyDescent="0.2">
      <c r="B54" s="126">
        <v>325405</v>
      </c>
      <c r="C54" s="107" t="s">
        <v>186</v>
      </c>
      <c r="D54" s="113" t="s">
        <v>206</v>
      </c>
      <c r="E54" s="138" t="s">
        <v>209</v>
      </c>
      <c r="F54" s="123" t="s">
        <v>137</v>
      </c>
      <c r="G54" s="124">
        <v>416237347</v>
      </c>
      <c r="H54" s="124">
        <v>0</v>
      </c>
      <c r="I54" s="124">
        <v>0</v>
      </c>
      <c r="J54" s="196">
        <v>416237347</v>
      </c>
      <c r="K54" s="128">
        <v>647337493.76999998</v>
      </c>
      <c r="AH54" s="30">
        <f t="shared" si="1"/>
        <v>-231100146.76999998</v>
      </c>
      <c r="AJ54" s="2"/>
    </row>
    <row r="55" spans="2:38" x14ac:dyDescent="0.2">
      <c r="B55" s="126">
        <v>325406</v>
      </c>
      <c r="C55" s="107" t="s">
        <v>187</v>
      </c>
      <c r="D55" s="113" t="s">
        <v>206</v>
      </c>
      <c r="E55" s="132" t="s">
        <v>205</v>
      </c>
      <c r="F55" s="123" t="s">
        <v>149</v>
      </c>
      <c r="G55" s="124">
        <v>24212715</v>
      </c>
      <c r="H55" s="124">
        <v>0</v>
      </c>
      <c r="I55" s="124">
        <v>0</v>
      </c>
      <c r="J55" s="196">
        <v>24212715</v>
      </c>
      <c r="K55" s="128">
        <v>54523011.190000005</v>
      </c>
      <c r="AH55" s="30">
        <f t="shared" si="1"/>
        <v>-30310296.190000005</v>
      </c>
      <c r="AJ55" s="2"/>
      <c r="AK55" s="16"/>
      <c r="AL55" s="17"/>
    </row>
    <row r="56" spans="2:38" x14ac:dyDescent="0.2">
      <c r="B56" s="126">
        <v>325407</v>
      </c>
      <c r="C56" s="107" t="s">
        <v>187</v>
      </c>
      <c r="D56" s="113" t="s">
        <v>206</v>
      </c>
      <c r="E56" s="132" t="s">
        <v>205</v>
      </c>
      <c r="F56" s="123" t="s">
        <v>230</v>
      </c>
      <c r="G56" s="124">
        <v>302344810</v>
      </c>
      <c r="H56" s="124">
        <v>0</v>
      </c>
      <c r="I56" s="124">
        <v>0</v>
      </c>
      <c r="J56" s="196">
        <v>302344810</v>
      </c>
      <c r="K56" s="128">
        <v>227618112.94999999</v>
      </c>
      <c r="AH56" s="30">
        <f>+J56-K56</f>
        <v>74726697.050000012</v>
      </c>
      <c r="AJ56" s="2"/>
    </row>
    <row r="57" spans="2:38" ht="12" hidden="1" customHeight="1" x14ac:dyDescent="0.2">
      <c r="B57" s="126">
        <v>325408</v>
      </c>
      <c r="C57" s="107" t="s">
        <v>187</v>
      </c>
      <c r="D57" s="113" t="s">
        <v>206</v>
      </c>
      <c r="E57" s="132" t="s">
        <v>205</v>
      </c>
      <c r="F57" s="148" t="s">
        <v>231</v>
      </c>
      <c r="G57" s="124"/>
      <c r="H57" s="124">
        <v>0</v>
      </c>
      <c r="I57" s="124"/>
      <c r="J57" s="124">
        <v>0</v>
      </c>
      <c r="K57" s="173">
        <v>0</v>
      </c>
      <c r="AH57" s="30">
        <f t="shared" ref="AH57:AH88" si="2">+J57-K57</f>
        <v>0</v>
      </c>
    </row>
    <row r="58" spans="2:38" s="2" customFormat="1" x14ac:dyDescent="0.2">
      <c r="B58" s="122" t="s">
        <v>226</v>
      </c>
      <c r="C58" s="107" t="s">
        <v>188</v>
      </c>
      <c r="D58" s="113"/>
      <c r="E58" s="114"/>
      <c r="F58" s="129" t="s">
        <v>22</v>
      </c>
      <c r="G58" s="134">
        <v>0</v>
      </c>
      <c r="H58" s="134">
        <v>449132897</v>
      </c>
      <c r="I58" s="134">
        <v>0</v>
      </c>
      <c r="J58" s="171">
        <v>449132897</v>
      </c>
      <c r="K58" s="135">
        <v>449132897</v>
      </c>
      <c r="P58" s="18"/>
      <c r="Q58" s="31"/>
      <c r="V58" s="35"/>
      <c r="AH58" s="30">
        <f t="shared" si="2"/>
        <v>0</v>
      </c>
      <c r="AJ58" s="35"/>
    </row>
    <row r="59" spans="2:38" x14ac:dyDescent="0.2">
      <c r="B59" s="126">
        <v>32551</v>
      </c>
      <c r="C59" s="107" t="s">
        <v>189</v>
      </c>
      <c r="D59" s="113"/>
      <c r="E59" s="132"/>
      <c r="F59" s="123" t="s">
        <v>138</v>
      </c>
      <c r="G59" s="124">
        <v>0</v>
      </c>
      <c r="H59" s="124">
        <v>449132897</v>
      </c>
      <c r="I59" s="172">
        <v>0</v>
      </c>
      <c r="J59" s="172">
        <v>449132897</v>
      </c>
      <c r="K59" s="125">
        <v>449132897</v>
      </c>
      <c r="AH59" s="30">
        <f t="shared" si="2"/>
        <v>0</v>
      </c>
      <c r="AJ59" s="2"/>
    </row>
    <row r="60" spans="2:38" x14ac:dyDescent="0.2">
      <c r="B60" s="126">
        <v>325511</v>
      </c>
      <c r="C60" s="107" t="s">
        <v>190</v>
      </c>
      <c r="D60" s="113" t="s">
        <v>206</v>
      </c>
      <c r="E60" s="132" t="s">
        <v>205</v>
      </c>
      <c r="F60" s="123" t="s">
        <v>139</v>
      </c>
      <c r="G60" s="124">
        <v>0</v>
      </c>
      <c r="H60" s="147">
        <v>116404999</v>
      </c>
      <c r="I60" s="251">
        <v>0</v>
      </c>
      <c r="J60" s="172">
        <v>116404999</v>
      </c>
      <c r="K60" s="175">
        <v>116404999</v>
      </c>
      <c r="AH60" s="30">
        <f t="shared" si="2"/>
        <v>0</v>
      </c>
      <c r="AJ60" s="16"/>
    </row>
    <row r="61" spans="2:38" x14ac:dyDescent="0.2">
      <c r="B61" s="126">
        <v>325512</v>
      </c>
      <c r="C61" s="107" t="s">
        <v>191</v>
      </c>
      <c r="D61" s="113" t="s">
        <v>206</v>
      </c>
      <c r="E61" s="138" t="s">
        <v>209</v>
      </c>
      <c r="F61" s="123" t="s">
        <v>140</v>
      </c>
      <c r="G61" s="124">
        <v>0</v>
      </c>
      <c r="H61" s="124">
        <v>0</v>
      </c>
      <c r="I61" s="124">
        <v>0</v>
      </c>
      <c r="J61" s="124">
        <v>0</v>
      </c>
      <c r="K61" s="174">
        <v>0</v>
      </c>
      <c r="AH61" s="30">
        <f t="shared" si="2"/>
        <v>0</v>
      </c>
    </row>
    <row r="62" spans="2:38" x14ac:dyDescent="0.2">
      <c r="B62" s="126">
        <v>325514</v>
      </c>
      <c r="C62" s="107" t="s">
        <v>191</v>
      </c>
      <c r="D62" s="113" t="s">
        <v>206</v>
      </c>
      <c r="E62" s="138" t="s">
        <v>209</v>
      </c>
      <c r="F62" s="123" t="s">
        <v>310</v>
      </c>
      <c r="G62" s="124">
        <v>0</v>
      </c>
      <c r="H62" s="124">
        <v>332727898</v>
      </c>
      <c r="I62" s="124">
        <v>0</v>
      </c>
      <c r="J62" s="196">
        <v>332727898</v>
      </c>
      <c r="K62" s="197">
        <v>332727898</v>
      </c>
      <c r="AH62" s="30">
        <f t="shared" si="2"/>
        <v>0</v>
      </c>
    </row>
    <row r="63" spans="2:38" x14ac:dyDescent="0.2">
      <c r="B63" s="122">
        <v>3260</v>
      </c>
      <c r="C63" s="107" t="s">
        <v>192</v>
      </c>
      <c r="D63" s="113"/>
      <c r="E63" s="114"/>
      <c r="F63" s="129" t="s">
        <v>23</v>
      </c>
      <c r="G63" s="134">
        <v>0</v>
      </c>
      <c r="H63" s="134">
        <v>0</v>
      </c>
      <c r="I63" s="134">
        <v>0</v>
      </c>
      <c r="J63" s="124">
        <v>0</v>
      </c>
      <c r="K63" s="135">
        <v>0</v>
      </c>
      <c r="AH63" s="30">
        <f t="shared" si="2"/>
        <v>0</v>
      </c>
    </row>
    <row r="64" spans="2:38" x14ac:dyDescent="0.2">
      <c r="B64" s="112">
        <v>3500</v>
      </c>
      <c r="C64" s="149"/>
      <c r="D64" s="113"/>
      <c r="E64" s="114"/>
      <c r="F64" s="115" t="s">
        <v>24</v>
      </c>
      <c r="G64" s="150">
        <v>0</v>
      </c>
      <c r="H64" s="150">
        <v>0</v>
      </c>
      <c r="I64" s="150">
        <v>0</v>
      </c>
      <c r="J64" s="150">
        <v>0</v>
      </c>
      <c r="K64" s="151">
        <v>0</v>
      </c>
      <c r="AH64" s="30">
        <f t="shared" si="2"/>
        <v>0</v>
      </c>
    </row>
    <row r="65" spans="2:38" x14ac:dyDescent="0.2">
      <c r="B65" s="177">
        <v>4000</v>
      </c>
      <c r="C65" s="107" t="s">
        <v>193</v>
      </c>
      <c r="D65" s="113"/>
      <c r="E65" s="114"/>
      <c r="F65" s="152" t="s">
        <v>25</v>
      </c>
      <c r="G65" s="153">
        <v>4539800000</v>
      </c>
      <c r="H65" s="153">
        <v>182000000</v>
      </c>
      <c r="I65" s="153">
        <v>0</v>
      </c>
      <c r="J65" s="153">
        <v>4721800000</v>
      </c>
      <c r="K65" s="154">
        <v>4685055674.0699997</v>
      </c>
      <c r="AH65" s="30">
        <f t="shared" si="2"/>
        <v>36744325.930000305</v>
      </c>
      <c r="AK65" s="16"/>
    </row>
    <row r="66" spans="2:38" x14ac:dyDescent="0.2">
      <c r="B66" s="155">
        <v>4100</v>
      </c>
      <c r="C66" s="107" t="s">
        <v>194</v>
      </c>
      <c r="D66" s="113"/>
      <c r="E66" s="114"/>
      <c r="F66" s="156" t="s">
        <v>26</v>
      </c>
      <c r="G66" s="157">
        <v>4539800000</v>
      </c>
      <c r="H66" s="157">
        <v>182000000</v>
      </c>
      <c r="I66" s="157">
        <v>0</v>
      </c>
      <c r="J66" s="157">
        <v>4721800000</v>
      </c>
      <c r="K66" s="158">
        <v>4685055674.0699997</v>
      </c>
      <c r="N66" s="16"/>
      <c r="R66" s="16"/>
      <c r="V66" s="30"/>
      <c r="Z66" s="17"/>
      <c r="AH66" s="30">
        <f t="shared" si="2"/>
        <v>36744325.930000305</v>
      </c>
    </row>
    <row r="67" spans="2:38" x14ac:dyDescent="0.2">
      <c r="B67" s="159">
        <v>410001</v>
      </c>
      <c r="C67" s="107" t="s">
        <v>195</v>
      </c>
      <c r="D67" s="21" t="s">
        <v>215</v>
      </c>
      <c r="E67" s="36" t="s">
        <v>213</v>
      </c>
      <c r="F67" s="160" t="s">
        <v>220</v>
      </c>
      <c r="G67" s="161">
        <v>4456500000</v>
      </c>
      <c r="H67" s="161">
        <v>182000000</v>
      </c>
      <c r="I67" s="161">
        <v>0</v>
      </c>
      <c r="J67" s="196">
        <v>4638500000</v>
      </c>
      <c r="K67" s="128">
        <v>4603270135</v>
      </c>
      <c r="N67" s="16"/>
      <c r="O67" s="16"/>
      <c r="S67" s="16"/>
      <c r="V67" s="17" t="str">
        <f>+[1]REP_PAC018_SituacionCupoPACActu!$Z$23</f>
        <v>1.896.610.358,67</v>
      </c>
      <c r="W67" s="17" t="e">
        <f>+V67-K67</f>
        <v>#VALUE!</v>
      </c>
      <c r="X67" s="17"/>
      <c r="Z67" s="17"/>
      <c r="AH67" s="30">
        <f t="shared" si="2"/>
        <v>35229865</v>
      </c>
      <c r="AJ67" s="2"/>
      <c r="AK67" s="17"/>
      <c r="AL67" s="17"/>
    </row>
    <row r="68" spans="2:38" x14ac:dyDescent="0.2">
      <c r="B68" s="159">
        <v>410002</v>
      </c>
      <c r="C68" s="107" t="s">
        <v>196</v>
      </c>
      <c r="D68" s="21" t="s">
        <v>215</v>
      </c>
      <c r="E68" s="36" t="s">
        <v>214</v>
      </c>
      <c r="F68" s="160" t="s">
        <v>141</v>
      </c>
      <c r="G68" s="161">
        <v>65600000</v>
      </c>
      <c r="H68" s="161">
        <v>0</v>
      </c>
      <c r="I68" s="161">
        <v>0</v>
      </c>
      <c r="J68" s="196">
        <v>65600000</v>
      </c>
      <c r="K68" s="162">
        <v>64085539.07</v>
      </c>
      <c r="L68" s="16" t="e">
        <f>+K68+#REF!</f>
        <v>#REF!</v>
      </c>
      <c r="M68" s="29"/>
      <c r="R68" s="16"/>
      <c r="S68" s="16"/>
      <c r="V68" s="17" t="e">
        <f>+K67+#REF!+#REF!</f>
        <v>#REF!</v>
      </c>
      <c r="Z68" s="16"/>
      <c r="AH68" s="30">
        <f t="shared" si="2"/>
        <v>1514460.9299999997</v>
      </c>
      <c r="AJ68" s="2"/>
      <c r="AK68" s="17"/>
      <c r="AL68" s="17"/>
    </row>
    <row r="69" spans="2:38" x14ac:dyDescent="0.2">
      <c r="B69" s="159">
        <v>410003</v>
      </c>
      <c r="C69" s="107" t="s">
        <v>197</v>
      </c>
      <c r="D69" s="113"/>
      <c r="E69" s="114"/>
      <c r="F69" s="160" t="s">
        <v>142</v>
      </c>
      <c r="G69" s="161">
        <v>17700000</v>
      </c>
      <c r="H69" s="161">
        <v>0</v>
      </c>
      <c r="I69" s="161">
        <v>0</v>
      </c>
      <c r="J69" s="196">
        <v>17700000</v>
      </c>
      <c r="K69" s="162">
        <v>17700000</v>
      </c>
      <c r="L69" s="16"/>
      <c r="V69" s="17"/>
      <c r="Z69" s="16"/>
      <c r="AH69" s="30">
        <f t="shared" si="2"/>
        <v>0</v>
      </c>
      <c r="AJ69" s="2"/>
      <c r="AK69" s="17"/>
    </row>
    <row r="70" spans="2:38" x14ac:dyDescent="0.2">
      <c r="B70" s="155"/>
      <c r="C70" s="107"/>
      <c r="D70" s="113"/>
      <c r="E70" s="114"/>
      <c r="F70" s="156" t="s">
        <v>143</v>
      </c>
      <c r="G70" s="157">
        <v>0</v>
      </c>
      <c r="H70" s="157">
        <v>0</v>
      </c>
      <c r="I70" s="157">
        <v>0</v>
      </c>
      <c r="J70" s="157">
        <v>0</v>
      </c>
      <c r="K70" s="162">
        <v>0</v>
      </c>
      <c r="L70" s="16"/>
      <c r="M70" s="16"/>
      <c r="V70" s="16"/>
      <c r="X70" s="17"/>
      <c r="AH70" s="30">
        <f t="shared" si="2"/>
        <v>0</v>
      </c>
    </row>
    <row r="71" spans="2:38" ht="12.6" customHeight="1" x14ac:dyDescent="0.2">
      <c r="B71" s="159">
        <v>410004</v>
      </c>
      <c r="C71" s="163" t="s">
        <v>198</v>
      </c>
      <c r="D71" s="113" t="s">
        <v>217</v>
      </c>
      <c r="E71" s="36" t="s">
        <v>216</v>
      </c>
      <c r="F71" s="160" t="s">
        <v>144</v>
      </c>
      <c r="G71" s="161">
        <v>0</v>
      </c>
      <c r="H71" s="161">
        <v>0</v>
      </c>
      <c r="I71" s="161">
        <v>0</v>
      </c>
      <c r="J71" s="161">
        <v>0</v>
      </c>
      <c r="K71" s="162">
        <v>0</v>
      </c>
      <c r="L71" s="16"/>
      <c r="M71" s="16"/>
      <c r="V71" s="16"/>
      <c r="AH71" s="30">
        <f t="shared" si="2"/>
        <v>0</v>
      </c>
    </row>
    <row r="72" spans="2:38" ht="12.6" customHeight="1" x14ac:dyDescent="0.2">
      <c r="B72" s="159">
        <v>410005</v>
      </c>
      <c r="C72" s="163" t="s">
        <v>199</v>
      </c>
      <c r="D72" s="113" t="s">
        <v>217</v>
      </c>
      <c r="E72" s="36" t="s">
        <v>216</v>
      </c>
      <c r="F72" s="160" t="s">
        <v>145</v>
      </c>
      <c r="G72" s="161">
        <v>0</v>
      </c>
      <c r="H72" s="161">
        <v>0</v>
      </c>
      <c r="I72" s="161">
        <v>0</v>
      </c>
      <c r="J72" s="161">
        <v>0</v>
      </c>
      <c r="K72" s="162">
        <v>0</v>
      </c>
      <c r="AH72" s="30">
        <f t="shared" si="2"/>
        <v>0</v>
      </c>
    </row>
    <row r="73" spans="2:38" ht="12.6" customHeight="1" x14ac:dyDescent="0.2">
      <c r="B73" s="159">
        <v>410006</v>
      </c>
      <c r="C73" s="163" t="s">
        <v>200</v>
      </c>
      <c r="D73" s="113" t="s">
        <v>217</v>
      </c>
      <c r="E73" s="36" t="s">
        <v>216</v>
      </c>
      <c r="F73" s="160" t="s">
        <v>146</v>
      </c>
      <c r="G73" s="161">
        <v>0</v>
      </c>
      <c r="H73" s="161">
        <v>0</v>
      </c>
      <c r="I73" s="161">
        <v>0</v>
      </c>
      <c r="J73" s="161">
        <v>0</v>
      </c>
      <c r="K73" s="162">
        <v>0</v>
      </c>
      <c r="M73" s="32" t="s">
        <v>223</v>
      </c>
      <c r="N73" s="1" t="s">
        <v>224</v>
      </c>
      <c r="O73" s="1" t="s">
        <v>224</v>
      </c>
      <c r="Q73" s="30" t="e">
        <f>+K76+#REF!</f>
        <v>#REF!</v>
      </c>
      <c r="AH73" s="30">
        <f t="shared" si="2"/>
        <v>0</v>
      </c>
    </row>
    <row r="74" spans="2:38" x14ac:dyDescent="0.2">
      <c r="B74" s="155">
        <v>4200</v>
      </c>
      <c r="C74" s="107" t="s">
        <v>201</v>
      </c>
      <c r="D74" s="113"/>
      <c r="E74" s="114"/>
      <c r="F74" s="156" t="s">
        <v>225</v>
      </c>
      <c r="G74" s="157">
        <v>0</v>
      </c>
      <c r="H74" s="157">
        <v>0</v>
      </c>
      <c r="I74" s="157">
        <v>0</v>
      </c>
      <c r="J74" s="157">
        <v>0</v>
      </c>
      <c r="K74" s="158">
        <v>0</v>
      </c>
      <c r="L74" s="16"/>
      <c r="AH74" s="30">
        <f t="shared" si="2"/>
        <v>0</v>
      </c>
    </row>
    <row r="75" spans="2:38" x14ac:dyDescent="0.2">
      <c r="B75" s="155">
        <v>4300</v>
      </c>
      <c r="C75" s="107" t="s">
        <v>202</v>
      </c>
      <c r="D75" s="113"/>
      <c r="E75" s="114"/>
      <c r="F75" s="156" t="s">
        <v>27</v>
      </c>
      <c r="G75" s="157">
        <v>0</v>
      </c>
      <c r="H75" s="157">
        <v>0</v>
      </c>
      <c r="I75" s="157">
        <v>0</v>
      </c>
      <c r="J75" s="157">
        <v>0</v>
      </c>
      <c r="K75" s="164">
        <v>0</v>
      </c>
      <c r="L75" s="16"/>
      <c r="AH75" s="30">
        <f t="shared" si="2"/>
        <v>0</v>
      </c>
    </row>
    <row r="76" spans="2:38" x14ac:dyDescent="0.2">
      <c r="B76" s="159">
        <v>430001</v>
      </c>
      <c r="C76" s="163" t="s">
        <v>203</v>
      </c>
      <c r="D76" s="21" t="s">
        <v>215</v>
      </c>
      <c r="E76" s="36" t="s">
        <v>214</v>
      </c>
      <c r="F76" s="160" t="s">
        <v>147</v>
      </c>
      <c r="G76" s="161">
        <v>0</v>
      </c>
      <c r="H76" s="161">
        <v>0</v>
      </c>
      <c r="I76" s="161">
        <v>0</v>
      </c>
      <c r="J76" s="161">
        <v>0</v>
      </c>
      <c r="K76" s="125">
        <v>0</v>
      </c>
      <c r="L76" s="19" t="e">
        <f>+K76+#REF!</f>
        <v>#REF!</v>
      </c>
      <c r="M76" s="16">
        <v>2898048325.98</v>
      </c>
      <c r="N76" s="30">
        <f>+M76-K76</f>
        <v>2898048325.98</v>
      </c>
      <c r="O76" s="30"/>
      <c r="P76" s="14">
        <f>+M76-K76-N76</f>
        <v>0</v>
      </c>
      <c r="Q76" s="30">
        <f>180004494+24351884</f>
        <v>204356378</v>
      </c>
      <c r="R76" s="16"/>
      <c r="S76" s="16">
        <f>+J76-K76-Q76</f>
        <v>-204356378</v>
      </c>
      <c r="T76" s="16"/>
      <c r="U76" s="16"/>
      <c r="V76" s="16"/>
      <c r="AH76" s="30">
        <f t="shared" si="2"/>
        <v>0</v>
      </c>
    </row>
    <row r="77" spans="2:38" x14ac:dyDescent="0.2">
      <c r="B77" s="159">
        <v>430002</v>
      </c>
      <c r="C77" s="163" t="s">
        <v>204</v>
      </c>
      <c r="D77" s="113" t="s">
        <v>217</v>
      </c>
      <c r="E77" s="36" t="s">
        <v>216</v>
      </c>
      <c r="F77" s="160" t="s">
        <v>148</v>
      </c>
      <c r="G77" s="161">
        <v>0</v>
      </c>
      <c r="H77" s="161">
        <v>0</v>
      </c>
      <c r="I77" s="161">
        <v>0</v>
      </c>
      <c r="J77" s="161">
        <v>0</v>
      </c>
      <c r="K77" s="125">
        <v>0</v>
      </c>
      <c r="L77" s="19"/>
      <c r="M77" s="16"/>
      <c r="N77" s="30"/>
      <c r="O77" s="30"/>
      <c r="R77" s="16"/>
      <c r="S77" s="16"/>
      <c r="T77" s="16"/>
      <c r="U77" s="16"/>
      <c r="V77" s="16"/>
    </row>
    <row r="78" spans="2:38" x14ac:dyDescent="0.2">
      <c r="B78" s="180">
        <v>5000</v>
      </c>
      <c r="C78" s="178" t="s">
        <v>194</v>
      </c>
      <c r="D78" s="181"/>
      <c r="E78" s="182"/>
      <c r="F78" s="183" t="s">
        <v>238</v>
      </c>
      <c r="G78" s="184">
        <v>0</v>
      </c>
      <c r="H78" s="247">
        <v>85519067516</v>
      </c>
      <c r="I78" s="247">
        <v>1561796074</v>
      </c>
      <c r="J78" s="247">
        <v>83957271442</v>
      </c>
      <c r="K78" s="247">
        <v>4899662925.6199999</v>
      </c>
      <c r="L78" s="19"/>
      <c r="M78" s="16"/>
      <c r="N78" s="30"/>
      <c r="O78" s="30"/>
      <c r="R78" s="16"/>
      <c r="S78" s="16"/>
      <c r="T78" s="16"/>
      <c r="U78" s="16"/>
      <c r="V78" s="16"/>
      <c r="AJ78" s="186"/>
      <c r="AK78" s="16"/>
    </row>
    <row r="79" spans="2:38" x14ac:dyDescent="0.2">
      <c r="B79" s="155">
        <v>5001</v>
      </c>
      <c r="C79" s="163"/>
      <c r="D79" s="113"/>
      <c r="E79" s="36"/>
      <c r="F79" s="160" t="s">
        <v>233</v>
      </c>
      <c r="G79" s="161">
        <v>0</v>
      </c>
      <c r="H79" s="161">
        <v>85519067516</v>
      </c>
      <c r="I79" s="161">
        <v>1561796074</v>
      </c>
      <c r="J79" s="161">
        <v>83957271442</v>
      </c>
      <c r="K79" s="161">
        <v>4899662925.6199999</v>
      </c>
      <c r="L79" s="19"/>
      <c r="M79" s="16"/>
      <c r="N79" s="30"/>
      <c r="O79" s="30"/>
      <c r="R79" s="16"/>
      <c r="S79" s="16"/>
      <c r="T79" s="16"/>
      <c r="U79" s="16"/>
      <c r="V79" s="16"/>
      <c r="AJ79" s="179"/>
      <c r="AL79" s="30"/>
    </row>
    <row r="80" spans="2:38" x14ac:dyDescent="0.2">
      <c r="B80" s="155">
        <v>50011</v>
      </c>
      <c r="C80" s="163"/>
      <c r="D80" s="113"/>
      <c r="E80" s="36"/>
      <c r="F80" s="160" t="s">
        <v>334</v>
      </c>
      <c r="G80" s="161">
        <v>0</v>
      </c>
      <c r="H80" s="161">
        <v>1561796074</v>
      </c>
      <c r="I80" s="161">
        <v>1561796074</v>
      </c>
      <c r="J80" s="161">
        <v>0</v>
      </c>
      <c r="K80" s="242">
        <v>0</v>
      </c>
      <c r="L80" s="19"/>
      <c r="M80" s="16"/>
      <c r="N80" s="30"/>
      <c r="O80" s="30"/>
      <c r="R80" s="16"/>
      <c r="S80" s="16"/>
      <c r="T80" s="16"/>
      <c r="U80" s="16"/>
      <c r="V80" s="16"/>
      <c r="AJ80" s="179"/>
      <c r="AL80" s="30"/>
    </row>
    <row r="81" spans="2:38" x14ac:dyDescent="0.2">
      <c r="B81" s="159">
        <v>500011</v>
      </c>
      <c r="C81" s="163"/>
      <c r="D81" s="113"/>
      <c r="E81" s="36"/>
      <c r="F81" s="160" t="s">
        <v>335</v>
      </c>
      <c r="G81" s="161">
        <v>0</v>
      </c>
      <c r="H81" s="161">
        <v>1561796074</v>
      </c>
      <c r="I81" s="161">
        <v>1561796074</v>
      </c>
      <c r="J81" s="196">
        <v>0</v>
      </c>
      <c r="K81" s="242">
        <v>0</v>
      </c>
      <c r="L81" s="19"/>
      <c r="M81" s="16"/>
      <c r="N81" s="30"/>
      <c r="O81" s="30"/>
      <c r="R81" s="16"/>
      <c r="S81" s="16"/>
      <c r="T81" s="16"/>
      <c r="U81" s="16"/>
      <c r="V81" s="16"/>
      <c r="AJ81" s="179"/>
      <c r="AL81" s="30"/>
    </row>
    <row r="82" spans="2:38" x14ac:dyDescent="0.2">
      <c r="B82" s="155">
        <v>50002</v>
      </c>
      <c r="C82" s="163"/>
      <c r="D82" s="113"/>
      <c r="E82" s="36"/>
      <c r="F82" s="156" t="s">
        <v>332</v>
      </c>
      <c r="G82" s="157">
        <v>0</v>
      </c>
      <c r="H82" s="157">
        <v>20008600000</v>
      </c>
      <c r="I82" s="157">
        <v>0</v>
      </c>
      <c r="J82" s="243">
        <v>20008600000</v>
      </c>
      <c r="K82" s="244">
        <v>737107509</v>
      </c>
      <c r="L82" s="19"/>
      <c r="M82" s="16"/>
      <c r="N82" s="30"/>
      <c r="O82" s="30"/>
      <c r="R82" s="16"/>
      <c r="S82" s="16"/>
      <c r="T82" s="16"/>
      <c r="U82" s="16"/>
      <c r="V82" s="16"/>
      <c r="AJ82" s="179"/>
      <c r="AL82" s="30"/>
    </row>
    <row r="83" spans="2:38" x14ac:dyDescent="0.2">
      <c r="B83" s="159">
        <v>500021</v>
      </c>
      <c r="C83" s="163"/>
      <c r="D83" s="113"/>
      <c r="E83" s="36"/>
      <c r="F83" s="160" t="s">
        <v>234</v>
      </c>
      <c r="G83" s="161">
        <v>0</v>
      </c>
      <c r="H83" s="161">
        <v>20008600000</v>
      </c>
      <c r="I83" s="161">
        <v>0</v>
      </c>
      <c r="J83" s="196">
        <v>20008600000</v>
      </c>
      <c r="K83" s="162">
        <v>737107509</v>
      </c>
      <c r="L83" s="19"/>
      <c r="M83" s="16"/>
      <c r="N83" s="30"/>
      <c r="O83" s="30"/>
      <c r="R83" s="16"/>
      <c r="S83" s="16"/>
      <c r="T83" s="16"/>
      <c r="U83" s="16"/>
      <c r="V83" s="16"/>
      <c r="AJ83" s="179"/>
      <c r="AL83" s="30"/>
    </row>
    <row r="84" spans="2:38" x14ac:dyDescent="0.2">
      <c r="B84" s="155">
        <v>50003</v>
      </c>
      <c r="C84" s="107"/>
      <c r="D84" s="245"/>
      <c r="E84" s="246"/>
      <c r="F84" s="156" t="s">
        <v>333</v>
      </c>
      <c r="G84" s="157">
        <v>0</v>
      </c>
      <c r="H84" s="157">
        <v>63948671442</v>
      </c>
      <c r="I84" s="157">
        <v>0</v>
      </c>
      <c r="J84" s="157">
        <v>63948671442</v>
      </c>
      <c r="K84" s="157">
        <v>4162555416.6199999</v>
      </c>
      <c r="L84" s="19"/>
      <c r="M84" s="16"/>
      <c r="N84" s="30"/>
      <c r="O84" s="30"/>
      <c r="R84" s="16"/>
      <c r="S84" s="16"/>
      <c r="T84" s="16"/>
      <c r="U84" s="16"/>
      <c r="V84" s="16"/>
      <c r="AJ84" s="179"/>
      <c r="AL84" s="30"/>
    </row>
    <row r="85" spans="2:38" x14ac:dyDescent="0.2">
      <c r="B85" s="159">
        <v>500031</v>
      </c>
      <c r="C85" s="163"/>
      <c r="D85" s="113"/>
      <c r="E85" s="36"/>
      <c r="F85" s="160" t="s">
        <v>235</v>
      </c>
      <c r="G85" s="161">
        <v>0</v>
      </c>
      <c r="H85" s="161">
        <v>43148348688</v>
      </c>
      <c r="I85" s="161">
        <v>0</v>
      </c>
      <c r="J85" s="196">
        <v>43148348688</v>
      </c>
      <c r="K85" s="162">
        <v>2367176310</v>
      </c>
      <c r="L85" s="19"/>
      <c r="M85" s="16"/>
      <c r="N85" s="30"/>
      <c r="O85" s="30"/>
      <c r="R85" s="16"/>
      <c r="S85" s="16"/>
      <c r="T85" s="16"/>
      <c r="U85" s="16"/>
      <c r="V85" s="16"/>
      <c r="AJ85" s="179"/>
      <c r="AL85" s="30"/>
    </row>
    <row r="86" spans="2:38" x14ac:dyDescent="0.2">
      <c r="B86" s="159">
        <v>500032</v>
      </c>
      <c r="C86" s="163"/>
      <c r="D86" s="176"/>
      <c r="E86" s="36"/>
      <c r="F86" s="160" t="s">
        <v>236</v>
      </c>
      <c r="G86" s="161">
        <v>0</v>
      </c>
      <c r="H86" s="161">
        <v>6350231994</v>
      </c>
      <c r="I86" s="161">
        <v>0</v>
      </c>
      <c r="J86" s="196">
        <v>6350231994</v>
      </c>
      <c r="K86" s="162">
        <v>245893884.62</v>
      </c>
      <c r="L86" s="19"/>
      <c r="M86" s="16"/>
      <c r="N86" s="30"/>
      <c r="O86" s="30"/>
      <c r="R86" s="16"/>
      <c r="S86" s="16"/>
      <c r="T86" s="16"/>
      <c r="U86" s="16"/>
      <c r="V86" s="16"/>
      <c r="AJ86" s="179"/>
      <c r="AL86" s="30"/>
    </row>
    <row r="87" spans="2:38" x14ac:dyDescent="0.2">
      <c r="B87" s="159">
        <v>500033</v>
      </c>
      <c r="C87" s="163" t="s">
        <v>204</v>
      </c>
      <c r="D87" s="113" t="s">
        <v>217</v>
      </c>
      <c r="E87" s="36" t="s">
        <v>216</v>
      </c>
      <c r="F87" s="160" t="s">
        <v>237</v>
      </c>
      <c r="G87" s="161">
        <v>0</v>
      </c>
      <c r="H87" s="161">
        <v>14450090760</v>
      </c>
      <c r="I87" s="161">
        <v>0</v>
      </c>
      <c r="J87" s="196">
        <v>14450090760</v>
      </c>
      <c r="K87" s="162">
        <v>1549485222</v>
      </c>
      <c r="L87" s="19"/>
      <c r="N87" s="30"/>
      <c r="O87" s="30"/>
      <c r="T87" s="16"/>
      <c r="AH87" s="30">
        <f t="shared" si="2"/>
        <v>12900605538</v>
      </c>
      <c r="AJ87" s="254"/>
    </row>
    <row r="88" spans="2:38" ht="12.75" thickBot="1" x14ac:dyDescent="0.25">
      <c r="B88" s="165"/>
      <c r="C88" s="166"/>
      <c r="D88" s="167"/>
      <c r="E88" s="167"/>
      <c r="F88" s="168" t="s">
        <v>331</v>
      </c>
      <c r="G88" s="169">
        <v>120602206720</v>
      </c>
      <c r="H88" s="169">
        <v>89454294402.910004</v>
      </c>
      <c r="I88" s="169">
        <v>78660789398</v>
      </c>
      <c r="J88" s="169">
        <v>131395711724.91</v>
      </c>
      <c r="K88" s="169">
        <v>49517601217.707001</v>
      </c>
      <c r="L88" s="16"/>
      <c r="N88" s="30"/>
      <c r="O88" s="30"/>
      <c r="R88" s="16"/>
      <c r="AH88" s="30">
        <f t="shared" si="2"/>
        <v>81878110507.203003</v>
      </c>
      <c r="AJ88" s="254"/>
      <c r="AK88" s="16"/>
    </row>
    <row r="89" spans="2:38" ht="12.75" thickBot="1" x14ac:dyDescent="0.25">
      <c r="B89" s="234"/>
      <c r="C89" s="234"/>
      <c r="D89" s="235"/>
      <c r="E89" s="235"/>
      <c r="F89" s="236"/>
      <c r="G89" s="237"/>
      <c r="H89" s="237"/>
      <c r="I89" s="237"/>
      <c r="J89" s="237"/>
      <c r="K89" s="237"/>
      <c r="L89" s="16"/>
      <c r="N89" s="30"/>
      <c r="O89" s="30"/>
      <c r="R89" s="16"/>
      <c r="AJ89" s="227"/>
      <c r="AK89" s="16"/>
    </row>
    <row r="90" spans="2:38" ht="14.25" customHeight="1" x14ac:dyDescent="0.2">
      <c r="B90" s="258" t="s">
        <v>316</v>
      </c>
      <c r="C90" s="259"/>
      <c r="D90" s="259"/>
      <c r="E90" s="259"/>
      <c r="F90" s="259"/>
      <c r="G90" s="259"/>
      <c r="H90" s="259"/>
      <c r="I90" s="259"/>
      <c r="J90" s="259"/>
      <c r="K90" s="260"/>
      <c r="L90" s="16"/>
      <c r="N90" s="30"/>
      <c r="O90" s="30"/>
      <c r="R90" s="16"/>
      <c r="AJ90" s="203"/>
      <c r="AK90" s="16"/>
    </row>
    <row r="91" spans="2:38" x14ac:dyDescent="0.2">
      <c r="B91" s="204">
        <v>312602</v>
      </c>
      <c r="C91" s="205" t="s">
        <v>317</v>
      </c>
      <c r="D91" s="206" t="s">
        <v>206</v>
      </c>
      <c r="E91" s="207" t="s">
        <v>318</v>
      </c>
      <c r="F91" s="208" t="s">
        <v>329</v>
      </c>
      <c r="G91" s="209">
        <v>48000000</v>
      </c>
      <c r="H91" s="210"/>
      <c r="I91" s="210"/>
      <c r="J91" s="210">
        <v>48000000</v>
      </c>
      <c r="K91" s="211">
        <v>0</v>
      </c>
      <c r="L91" s="16"/>
      <c r="N91" s="30"/>
      <c r="O91" s="30"/>
      <c r="R91" s="16"/>
      <c r="AJ91" s="255"/>
      <c r="AK91" s="16"/>
    </row>
    <row r="92" spans="2:38" x14ac:dyDescent="0.2">
      <c r="B92" s="212"/>
      <c r="C92" s="213"/>
      <c r="D92" s="213"/>
      <c r="E92" s="213"/>
      <c r="F92" s="229" t="s">
        <v>319</v>
      </c>
      <c r="G92" s="230">
        <v>48000000</v>
      </c>
      <c r="H92" s="230">
        <v>0</v>
      </c>
      <c r="I92" s="230"/>
      <c r="J92" s="230">
        <v>48000000</v>
      </c>
      <c r="K92" s="230">
        <v>0</v>
      </c>
      <c r="L92" s="16"/>
      <c r="N92" s="30"/>
      <c r="O92" s="30"/>
      <c r="R92" s="16"/>
      <c r="AJ92" s="256"/>
      <c r="AK92" s="16"/>
    </row>
    <row r="93" spans="2:38" x14ac:dyDescent="0.2">
      <c r="B93" s="214"/>
      <c r="C93" s="215"/>
      <c r="D93" s="215"/>
      <c r="E93" s="215"/>
      <c r="F93" s="216"/>
      <c r="G93" s="217"/>
      <c r="H93" s="218"/>
      <c r="I93" s="218"/>
      <c r="J93" s="218"/>
      <c r="K93" s="219"/>
      <c r="L93" s="16"/>
      <c r="N93" s="30"/>
      <c r="O93" s="30"/>
      <c r="R93" s="16"/>
      <c r="AJ93" s="203"/>
      <c r="AK93" s="16"/>
    </row>
    <row r="94" spans="2:38" ht="14.25" customHeight="1" x14ac:dyDescent="0.2">
      <c r="B94" s="261" t="s">
        <v>320</v>
      </c>
      <c r="C94" s="262"/>
      <c r="D94" s="262"/>
      <c r="E94" s="262"/>
      <c r="F94" s="262"/>
      <c r="G94" s="262"/>
      <c r="H94" s="262"/>
      <c r="I94" s="262"/>
      <c r="J94" s="262"/>
      <c r="K94" s="263"/>
      <c r="L94" s="16"/>
      <c r="N94" s="30"/>
      <c r="O94" s="30"/>
      <c r="R94" s="16"/>
      <c r="AJ94" s="203"/>
      <c r="AK94" s="16"/>
    </row>
    <row r="95" spans="2:38" x14ac:dyDescent="0.2">
      <c r="B95" s="204">
        <v>312602</v>
      </c>
      <c r="C95" s="205" t="s">
        <v>317</v>
      </c>
      <c r="D95" s="206" t="s">
        <v>206</v>
      </c>
      <c r="E95" s="207" t="s">
        <v>318</v>
      </c>
      <c r="F95" s="208" t="s">
        <v>330</v>
      </c>
      <c r="G95" s="220">
        <v>43810000</v>
      </c>
      <c r="H95" s="209">
        <v>0</v>
      </c>
      <c r="I95" s="209"/>
      <c r="J95" s="209">
        <v>43810000</v>
      </c>
      <c r="K95" s="211"/>
      <c r="L95" s="16"/>
      <c r="N95" s="30"/>
      <c r="O95" s="30"/>
      <c r="R95" s="16"/>
      <c r="AJ95" s="203"/>
      <c r="AK95" s="16"/>
    </row>
    <row r="96" spans="2:38" x14ac:dyDescent="0.2">
      <c r="B96" s="212"/>
      <c r="C96" s="213"/>
      <c r="D96" s="213"/>
      <c r="E96" s="213"/>
      <c r="F96" s="229" t="s">
        <v>321</v>
      </c>
      <c r="G96" s="230">
        <v>43810000</v>
      </c>
      <c r="H96" s="230">
        <v>0</v>
      </c>
      <c r="I96" s="230"/>
      <c r="J96" s="230">
        <v>43810000</v>
      </c>
      <c r="K96" s="231">
        <v>0</v>
      </c>
      <c r="L96" s="16"/>
      <c r="N96" s="30"/>
      <c r="O96" s="30"/>
      <c r="R96" s="16"/>
      <c r="AJ96" s="203"/>
      <c r="AK96" s="16"/>
    </row>
    <row r="97" spans="2:37" x14ac:dyDescent="0.2">
      <c r="B97" s="214"/>
      <c r="C97" s="215"/>
      <c r="D97" s="215"/>
      <c r="E97" s="215"/>
      <c r="F97" s="216"/>
      <c r="G97" s="218"/>
      <c r="H97" s="218"/>
      <c r="I97" s="218"/>
      <c r="J97" s="218"/>
      <c r="K97" s="211"/>
      <c r="L97" s="16"/>
      <c r="N97" s="30"/>
      <c r="O97" s="30"/>
      <c r="R97" s="16"/>
      <c r="AJ97" s="203"/>
      <c r="AK97" s="16"/>
    </row>
    <row r="98" spans="2:37" ht="14.25" customHeight="1" x14ac:dyDescent="0.2">
      <c r="B98" s="261" t="s">
        <v>322</v>
      </c>
      <c r="C98" s="262"/>
      <c r="D98" s="262"/>
      <c r="E98" s="262"/>
      <c r="F98" s="262"/>
      <c r="G98" s="262"/>
      <c r="H98" s="262"/>
      <c r="I98" s="262"/>
      <c r="J98" s="262"/>
      <c r="K98" s="263"/>
      <c r="L98" s="16"/>
      <c r="N98" s="30"/>
      <c r="O98" s="30"/>
      <c r="R98" s="16"/>
      <c r="AJ98" s="203"/>
      <c r="AK98" s="16"/>
    </row>
    <row r="99" spans="2:37" x14ac:dyDescent="0.2">
      <c r="B99" s="204">
        <v>312602</v>
      </c>
      <c r="C99" s="205" t="s">
        <v>317</v>
      </c>
      <c r="D99" s="206" t="s">
        <v>206</v>
      </c>
      <c r="E99" s="207" t="s">
        <v>318</v>
      </c>
      <c r="F99" s="208" t="s">
        <v>329</v>
      </c>
      <c r="G99" s="220">
        <v>66894126</v>
      </c>
      <c r="H99" s="209">
        <v>0</v>
      </c>
      <c r="I99" s="209"/>
      <c r="J99" s="209">
        <v>66894126</v>
      </c>
      <c r="K99" s="211"/>
      <c r="L99" s="16"/>
      <c r="N99" s="30"/>
      <c r="O99" s="30"/>
      <c r="R99" s="16"/>
      <c r="AJ99" s="203"/>
      <c r="AK99" s="16"/>
    </row>
    <row r="100" spans="2:37" x14ac:dyDescent="0.2">
      <c r="B100" s="212"/>
      <c r="C100" s="213"/>
      <c r="D100" s="213"/>
      <c r="E100" s="213"/>
      <c r="F100" s="229" t="s">
        <v>326</v>
      </c>
      <c r="G100" s="230">
        <v>66894126</v>
      </c>
      <c r="H100" s="230">
        <v>0</v>
      </c>
      <c r="I100" s="230"/>
      <c r="J100" s="230">
        <v>66894126</v>
      </c>
      <c r="K100" s="232">
        <v>0</v>
      </c>
      <c r="L100" s="16"/>
      <c r="N100" s="30"/>
      <c r="O100" s="30"/>
      <c r="R100" s="16"/>
      <c r="AJ100" s="203"/>
      <c r="AK100" s="16"/>
    </row>
    <row r="101" spans="2:37" x14ac:dyDescent="0.2">
      <c r="B101" s="204"/>
      <c r="C101" s="205"/>
      <c r="D101" s="206"/>
      <c r="E101" s="207"/>
      <c r="F101" s="221"/>
      <c r="G101" s="220"/>
      <c r="H101" s="209"/>
      <c r="I101" s="209"/>
      <c r="J101" s="209"/>
      <c r="K101" s="211"/>
      <c r="L101" s="16"/>
      <c r="N101" s="30"/>
      <c r="O101" s="30"/>
      <c r="R101" s="16"/>
      <c r="AJ101" s="203"/>
      <c r="AK101" s="16"/>
    </row>
    <row r="102" spans="2:37" ht="14.25" customHeight="1" x14ac:dyDescent="0.2">
      <c r="B102" s="261" t="s">
        <v>327</v>
      </c>
      <c r="C102" s="262"/>
      <c r="D102" s="262"/>
      <c r="E102" s="262"/>
      <c r="F102" s="262"/>
      <c r="G102" s="262"/>
      <c r="H102" s="262"/>
      <c r="I102" s="262"/>
      <c r="J102" s="262"/>
      <c r="K102" s="263"/>
      <c r="L102" s="16"/>
      <c r="N102" s="30"/>
      <c r="O102" s="30"/>
      <c r="R102" s="16"/>
      <c r="AJ102" s="203"/>
      <c r="AK102" s="16"/>
    </row>
    <row r="103" spans="2:37" x14ac:dyDescent="0.2">
      <c r="B103" s="204">
        <v>312602</v>
      </c>
      <c r="C103" s="205" t="s">
        <v>317</v>
      </c>
      <c r="D103" s="206" t="s">
        <v>206</v>
      </c>
      <c r="E103" s="207" t="s">
        <v>318</v>
      </c>
      <c r="F103" s="208" t="s">
        <v>330</v>
      </c>
      <c r="G103" s="220">
        <v>95950329</v>
      </c>
      <c r="H103" s="209">
        <v>0</v>
      </c>
      <c r="I103" s="209"/>
      <c r="J103" s="209">
        <v>95950329</v>
      </c>
      <c r="K103" s="211">
        <v>846942</v>
      </c>
      <c r="L103" s="16"/>
      <c r="N103" s="30"/>
      <c r="O103" s="30"/>
      <c r="R103" s="16"/>
      <c r="AJ103" s="179"/>
      <c r="AK103" s="16"/>
    </row>
    <row r="104" spans="2:37" x14ac:dyDescent="0.2">
      <c r="B104" s="204">
        <v>312610</v>
      </c>
      <c r="C104" s="205">
        <v>4312610</v>
      </c>
      <c r="D104" s="206"/>
      <c r="E104" s="206"/>
      <c r="F104" s="221" t="s">
        <v>323</v>
      </c>
      <c r="G104" s="220">
        <v>50000000</v>
      </c>
      <c r="H104" s="217"/>
      <c r="I104" s="217"/>
      <c r="J104" s="217">
        <v>50000000</v>
      </c>
      <c r="K104" s="211">
        <v>50000000</v>
      </c>
      <c r="L104" s="16"/>
      <c r="N104" s="30"/>
      <c r="O104" s="30"/>
      <c r="R104" s="16"/>
      <c r="AJ104" s="203"/>
      <c r="AK104" s="16"/>
    </row>
    <row r="105" spans="2:37" x14ac:dyDescent="0.2">
      <c r="B105" s="222">
        <v>311001</v>
      </c>
      <c r="C105" s="215"/>
      <c r="D105" s="215"/>
      <c r="E105" s="215"/>
      <c r="F105" s="208" t="s">
        <v>121</v>
      </c>
      <c r="G105" s="220">
        <v>1033282347</v>
      </c>
      <c r="H105" s="217"/>
      <c r="I105" s="217"/>
      <c r="J105" s="217">
        <v>1033282347</v>
      </c>
      <c r="K105" s="219">
        <v>1033282347</v>
      </c>
      <c r="L105" s="16"/>
      <c r="N105" s="30"/>
      <c r="O105" s="30"/>
      <c r="R105" s="16"/>
      <c r="AJ105" s="179"/>
      <c r="AK105" s="16"/>
    </row>
    <row r="106" spans="2:37" x14ac:dyDescent="0.2">
      <c r="B106" s="222">
        <v>410001</v>
      </c>
      <c r="C106" s="215"/>
      <c r="D106" s="215"/>
      <c r="E106" s="215"/>
      <c r="F106" s="208" t="s">
        <v>324</v>
      </c>
      <c r="G106" s="233">
        <v>34053476</v>
      </c>
      <c r="H106" s="217"/>
      <c r="I106" s="217"/>
      <c r="J106" s="217">
        <v>34053476</v>
      </c>
      <c r="K106" s="219">
        <v>34053476</v>
      </c>
      <c r="L106" s="16"/>
      <c r="N106" s="30"/>
      <c r="O106" s="30"/>
      <c r="R106" s="16"/>
      <c r="AJ106" s="227"/>
      <c r="AK106" s="16"/>
    </row>
    <row r="107" spans="2:37" x14ac:dyDescent="0.2">
      <c r="B107" s="222">
        <v>410002</v>
      </c>
      <c r="C107" s="215"/>
      <c r="D107" s="215"/>
      <c r="E107" s="215"/>
      <c r="F107" s="208" t="s">
        <v>325</v>
      </c>
      <c r="G107" s="233">
        <v>3568488</v>
      </c>
      <c r="H107" s="217"/>
      <c r="I107" s="217"/>
      <c r="J107" s="217">
        <v>3568488</v>
      </c>
      <c r="K107" s="219">
        <v>3568488</v>
      </c>
      <c r="L107" s="16"/>
      <c r="N107" s="30"/>
      <c r="O107" s="30"/>
      <c r="R107" s="16"/>
      <c r="AJ107" s="227"/>
      <c r="AK107" s="16"/>
    </row>
    <row r="108" spans="2:37" ht="12.75" thickBot="1" x14ac:dyDescent="0.25">
      <c r="B108" s="223"/>
      <c r="C108" s="224"/>
      <c r="D108" s="225"/>
      <c r="E108" s="225"/>
      <c r="F108" s="224" t="s">
        <v>232</v>
      </c>
      <c r="G108" s="226">
        <v>1216854640</v>
      </c>
      <c r="H108" s="226">
        <v>0</v>
      </c>
      <c r="I108" s="226"/>
      <c r="J108" s="226">
        <v>1216854640</v>
      </c>
      <c r="K108" s="241">
        <v>1121751253</v>
      </c>
      <c r="L108" s="16"/>
      <c r="N108" s="30"/>
      <c r="O108" s="30"/>
      <c r="R108" s="16"/>
      <c r="AJ108" s="203"/>
      <c r="AK108" s="16"/>
    </row>
    <row r="109" spans="2:37" x14ac:dyDescent="0.2">
      <c r="B109" s="1"/>
      <c r="C109" s="1"/>
      <c r="D109" s="1"/>
      <c r="E109" s="1"/>
      <c r="J109" s="1"/>
      <c r="L109" s="16"/>
      <c r="N109" s="30"/>
      <c r="O109" s="30"/>
      <c r="R109" s="16"/>
      <c r="AJ109" s="203"/>
      <c r="AK109" s="16"/>
    </row>
    <row r="110" spans="2:37" x14ac:dyDescent="0.2">
      <c r="B110" s="1"/>
      <c r="C110" s="1"/>
      <c r="D110" s="1"/>
      <c r="E110" s="1"/>
      <c r="J110" s="1"/>
      <c r="L110" s="16"/>
      <c r="N110" s="30"/>
      <c r="O110" s="30"/>
      <c r="R110" s="16"/>
      <c r="AJ110" s="203"/>
      <c r="AK110" s="16"/>
    </row>
    <row r="111" spans="2:37" x14ac:dyDescent="0.2">
      <c r="B111" s="1"/>
      <c r="C111" s="1"/>
      <c r="D111" s="1"/>
      <c r="E111" s="1"/>
      <c r="J111" s="1"/>
      <c r="L111" s="16"/>
      <c r="N111" s="30"/>
      <c r="O111" s="30"/>
      <c r="R111" s="16"/>
      <c r="AJ111" s="203"/>
      <c r="AK111" s="16"/>
    </row>
    <row r="112" spans="2:37" x14ac:dyDescent="0.2">
      <c r="B112" s="1"/>
      <c r="C112" s="1"/>
      <c r="D112" s="1"/>
      <c r="E112" s="1"/>
      <c r="J112" s="1"/>
      <c r="L112" s="16"/>
      <c r="N112" s="30"/>
      <c r="O112" s="30"/>
      <c r="R112" s="16"/>
      <c r="AJ112" s="203"/>
      <c r="AK112" s="16"/>
    </row>
    <row r="113" spans="2:37" x14ac:dyDescent="0.2">
      <c r="B113" s="1"/>
      <c r="C113" s="1"/>
      <c r="D113" s="1"/>
      <c r="E113" s="1"/>
      <c r="F113" s="2"/>
      <c r="G113" s="2"/>
      <c r="I113" s="2"/>
      <c r="J113" s="2"/>
      <c r="L113" s="16"/>
      <c r="N113" s="30"/>
      <c r="O113" s="30"/>
      <c r="R113" s="16"/>
      <c r="AJ113" s="203"/>
      <c r="AK113" s="16"/>
    </row>
    <row r="114" spans="2:37" x14ac:dyDescent="0.2">
      <c r="B114" s="1"/>
      <c r="C114" s="1"/>
      <c r="D114" s="1"/>
      <c r="E114" s="1"/>
      <c r="F114" s="2"/>
      <c r="G114" s="2"/>
      <c r="I114" s="2"/>
      <c r="J114" s="2"/>
      <c r="L114" s="16"/>
      <c r="N114" s="30"/>
      <c r="O114" s="30"/>
      <c r="R114" s="16"/>
      <c r="AJ114" s="203"/>
      <c r="AK114" s="16"/>
    </row>
    <row r="115" spans="2:37" x14ac:dyDescent="0.2">
      <c r="B115" s="1"/>
      <c r="C115" s="1"/>
      <c r="D115" s="1"/>
      <c r="E115" s="1"/>
      <c r="I115" s="2"/>
      <c r="J115" s="2"/>
      <c r="L115" s="16"/>
      <c r="N115" s="30"/>
      <c r="O115" s="30"/>
      <c r="R115" s="16"/>
      <c r="AJ115" s="203"/>
      <c r="AK115" s="16"/>
    </row>
    <row r="116" spans="2:37" x14ac:dyDescent="0.2">
      <c r="B116" s="1"/>
      <c r="C116" s="1"/>
      <c r="D116" s="1"/>
      <c r="E116" s="1"/>
      <c r="J116" s="1"/>
      <c r="L116" s="16"/>
      <c r="N116" s="30"/>
      <c r="O116" s="30"/>
      <c r="R116" s="16"/>
      <c r="AJ116" s="203"/>
      <c r="AK116" s="16"/>
    </row>
    <row r="117" spans="2:37" x14ac:dyDescent="0.2">
      <c r="B117" s="1"/>
      <c r="C117" s="1"/>
      <c r="D117" s="1"/>
      <c r="E117" s="1"/>
      <c r="J117" s="1"/>
      <c r="L117" s="16"/>
      <c r="N117" s="30"/>
      <c r="O117" s="30"/>
      <c r="R117" s="16"/>
      <c r="AJ117" s="203"/>
      <c r="AK117" s="16"/>
    </row>
    <row r="118" spans="2:37" x14ac:dyDescent="0.2">
      <c r="B118" s="1"/>
      <c r="C118" s="1"/>
      <c r="D118" s="1"/>
      <c r="E118" s="1"/>
      <c r="J118" s="1"/>
      <c r="L118" s="16"/>
      <c r="N118" s="30"/>
      <c r="O118" s="30"/>
      <c r="R118" s="16"/>
      <c r="AJ118" s="203"/>
      <c r="AK118" s="16"/>
    </row>
    <row r="119" spans="2:37" x14ac:dyDescent="0.2">
      <c r="B119" s="1"/>
      <c r="C119" s="1"/>
      <c r="D119" s="1"/>
      <c r="E119" s="1"/>
      <c r="J119" s="1"/>
      <c r="L119" s="3"/>
      <c r="AH119" s="30" t="e">
        <f>+#REF!+#REF!+#REF!+#REF!+#REF!+#REF!+#REF!</f>
        <v>#REF!</v>
      </c>
      <c r="AK119" s="16"/>
    </row>
    <row r="120" spans="2:37" x14ac:dyDescent="0.2">
      <c r="B120" s="1"/>
      <c r="C120" s="1"/>
      <c r="D120" s="1"/>
      <c r="E120" s="1"/>
      <c r="J120" s="1"/>
      <c r="L120" s="3"/>
      <c r="AK120" s="16"/>
    </row>
    <row r="121" spans="2:37" x14ac:dyDescent="0.2">
      <c r="B121" s="1"/>
      <c r="C121" s="1"/>
      <c r="D121" s="1"/>
      <c r="E121" s="1"/>
      <c r="J121" s="1"/>
      <c r="L121" s="3"/>
      <c r="AK121" s="16"/>
    </row>
    <row r="122" spans="2:37" x14ac:dyDescent="0.2">
      <c r="B122" s="1"/>
      <c r="C122" s="1"/>
      <c r="D122" s="1"/>
      <c r="E122" s="1"/>
      <c r="J122" s="1"/>
      <c r="L122" s="3"/>
      <c r="AK122" s="16"/>
    </row>
    <row r="123" spans="2:37" x14ac:dyDescent="0.2">
      <c r="B123" s="1"/>
      <c r="C123" s="1"/>
      <c r="D123" s="1"/>
      <c r="E123" s="1"/>
      <c r="J123" s="1"/>
      <c r="L123" s="3"/>
    </row>
    <row r="124" spans="2:37" x14ac:dyDescent="0.2">
      <c r="B124" s="1"/>
      <c r="C124" s="1"/>
      <c r="D124" s="1"/>
      <c r="E124" s="1"/>
      <c r="J124" s="1"/>
      <c r="L124" s="3"/>
    </row>
    <row r="125" spans="2:37" x14ac:dyDescent="0.2">
      <c r="B125" s="1"/>
      <c r="C125" s="1"/>
      <c r="D125" s="1"/>
      <c r="E125" s="1"/>
      <c r="J125" s="1"/>
      <c r="L125" s="3"/>
    </row>
    <row r="126" spans="2:37" x14ac:dyDescent="0.2">
      <c r="B126" s="1"/>
      <c r="C126" s="1"/>
      <c r="D126" s="1"/>
      <c r="E126" s="1"/>
      <c r="J126" s="1"/>
      <c r="AK126" s="16"/>
    </row>
    <row r="127" spans="2:37" x14ac:dyDescent="0.2">
      <c r="B127" s="1"/>
      <c r="C127" s="1"/>
      <c r="D127" s="1"/>
      <c r="E127" s="1"/>
      <c r="J127" s="1"/>
    </row>
    <row r="128" spans="2:37" x14ac:dyDescent="0.2">
      <c r="B128" s="1"/>
      <c r="C128" s="1"/>
      <c r="D128" s="1"/>
      <c r="E128" s="1"/>
      <c r="J128" s="1"/>
    </row>
    <row r="129" spans="2:10" x14ac:dyDescent="0.2">
      <c r="B129" s="1"/>
      <c r="C129" s="1"/>
      <c r="D129" s="1"/>
      <c r="E129" s="1"/>
      <c r="J129" s="1"/>
    </row>
    <row r="130" spans="2:10" x14ac:dyDescent="0.2">
      <c r="B130" s="1"/>
      <c r="C130" s="1"/>
      <c r="D130" s="1"/>
      <c r="E130" s="1"/>
      <c r="J130" s="1"/>
    </row>
    <row r="131" spans="2:10" x14ac:dyDescent="0.2">
      <c r="B131" s="1"/>
      <c r="C131" s="1"/>
      <c r="D131" s="1"/>
      <c r="E131" s="1"/>
      <c r="J131" s="1"/>
    </row>
    <row r="132" spans="2:10" x14ac:dyDescent="0.2">
      <c r="B132" s="1"/>
      <c r="C132" s="1"/>
      <c r="D132" s="1"/>
      <c r="E132" s="1"/>
      <c r="J132" s="1"/>
    </row>
    <row r="133" spans="2:10" x14ac:dyDescent="0.2">
      <c r="B133" s="1"/>
      <c r="C133" s="1"/>
      <c r="D133" s="1"/>
      <c r="E133" s="1"/>
      <c r="J133" s="1"/>
    </row>
    <row r="134" spans="2:10" x14ac:dyDescent="0.2">
      <c r="B134" s="1"/>
      <c r="C134" s="1"/>
      <c r="D134" s="1"/>
      <c r="E134" s="1"/>
      <c r="J134" s="1"/>
    </row>
    <row r="135" spans="2:10" x14ac:dyDescent="0.2">
      <c r="B135" s="1"/>
      <c r="C135" s="1"/>
      <c r="D135" s="1"/>
      <c r="E135" s="1"/>
      <c r="J135" s="1"/>
    </row>
    <row r="136" spans="2:10" x14ac:dyDescent="0.2">
      <c r="B136" s="1"/>
      <c r="C136" s="1"/>
      <c r="D136" s="1"/>
      <c r="E136" s="1"/>
      <c r="J136" s="1"/>
    </row>
    <row r="137" spans="2:10" x14ac:dyDescent="0.2">
      <c r="B137" s="1"/>
      <c r="C137" s="1"/>
      <c r="D137" s="1"/>
      <c r="E137" s="1"/>
      <c r="J137" s="1"/>
    </row>
    <row r="138" spans="2:10" x14ac:dyDescent="0.2">
      <c r="B138" s="1"/>
      <c r="C138" s="1"/>
      <c r="D138" s="1"/>
      <c r="E138" s="1"/>
      <c r="J138" s="1"/>
    </row>
    <row r="139" spans="2:10" x14ac:dyDescent="0.2">
      <c r="B139" s="1"/>
      <c r="C139" s="1"/>
      <c r="D139" s="1"/>
      <c r="E139" s="1"/>
      <c r="J139" s="1"/>
    </row>
    <row r="140" spans="2:10" x14ac:dyDescent="0.2">
      <c r="B140" s="1"/>
      <c r="C140" s="1"/>
      <c r="D140" s="1"/>
      <c r="E140" s="1"/>
      <c r="J140" s="1"/>
    </row>
  </sheetData>
  <mergeCells count="5">
    <mergeCell ref="B1:K1"/>
    <mergeCell ref="B2:K2"/>
    <mergeCell ref="B3:K3"/>
    <mergeCell ref="B4:K4"/>
    <mergeCell ref="B5:K5"/>
  </mergeCells>
  <pageMargins left="1.299212598425197" right="0.70866141732283472" top="0.35433070866141736" bottom="0.31496062992125984" header="0.31496062992125984" footer="0.31496062992125984"/>
  <pageSetup scale="6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9"/>
  <sheetViews>
    <sheetView tabSelected="1" zoomScale="98" zoomScaleNormal="98" workbookViewId="0">
      <pane ySplit="7" topLeftCell="A8" activePane="bottomLeft" state="frozen"/>
      <selection activeCell="A7" sqref="A7"/>
      <selection pane="bottomLeft" activeCell="A26" sqref="A26"/>
    </sheetView>
  </sheetViews>
  <sheetFormatPr baseColWidth="10" defaultColWidth="11.42578125" defaultRowHeight="12.75" x14ac:dyDescent="0.2"/>
  <cols>
    <col min="1" max="1" width="24.85546875" style="11" customWidth="1"/>
    <col min="2" max="2" width="42.28515625" style="4" customWidth="1"/>
    <col min="3" max="3" width="16.140625" style="4" bestFit="1" customWidth="1"/>
    <col min="4" max="4" width="15.5703125" style="4" customWidth="1"/>
    <col min="5" max="5" width="16.140625" style="4" bestFit="1" customWidth="1"/>
    <col min="6" max="6" width="16.28515625" style="4" customWidth="1"/>
    <col min="7" max="8" width="18.140625" style="4" hidden="1" customWidth="1"/>
    <col min="9" max="9" width="18.140625" style="4" customWidth="1"/>
    <col min="10" max="10" width="17.85546875" style="4" bestFit="1" customWidth="1"/>
    <col min="11" max="11" width="16.85546875" style="4" bestFit="1" customWidth="1"/>
    <col min="12" max="12" width="17.140625" style="4" customWidth="1"/>
    <col min="13" max="14" width="18.140625" style="4" hidden="1" customWidth="1"/>
    <col min="15" max="15" width="16.140625" style="4" bestFit="1" customWidth="1"/>
    <col min="16" max="16" width="16.85546875" style="4" bestFit="1" customWidth="1"/>
    <col min="17" max="18" width="18.140625" style="4" hidden="1" customWidth="1"/>
    <col min="19" max="19" width="17.85546875" style="4" bestFit="1" customWidth="1"/>
    <col min="20" max="21" width="15.42578125" style="4" customWidth="1"/>
    <col min="22" max="22" width="14.7109375" style="4" bestFit="1" customWidth="1"/>
    <col min="23" max="16384" width="11.42578125" style="4"/>
  </cols>
  <sheetData>
    <row r="1" spans="1:23" ht="13.5" thickBot="1" x14ac:dyDescent="0.25">
      <c r="A1" s="282" t="s">
        <v>76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</row>
    <row r="2" spans="1:23" x14ac:dyDescent="0.2">
      <c r="A2" s="283" t="s">
        <v>77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5"/>
    </row>
    <row r="3" spans="1:23" x14ac:dyDescent="0.2">
      <c r="A3" s="286" t="s">
        <v>49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8"/>
    </row>
    <row r="4" spans="1:23" x14ac:dyDescent="0.2">
      <c r="A4" s="286" t="s">
        <v>239</v>
      </c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8"/>
    </row>
    <row r="5" spans="1:23" ht="13.5" thickBot="1" x14ac:dyDescent="0.25">
      <c r="A5" s="289" t="s">
        <v>345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1"/>
    </row>
    <row r="6" spans="1:23" s="28" customFormat="1" ht="42" customHeight="1" thickBot="1" x14ac:dyDescent="0.25">
      <c r="A6" s="27"/>
      <c r="B6" s="276" t="s">
        <v>28</v>
      </c>
      <c r="C6" s="278" t="s">
        <v>29</v>
      </c>
      <c r="D6" s="279"/>
      <c r="E6" s="279"/>
      <c r="F6" s="279"/>
      <c r="G6" s="99"/>
      <c r="H6" s="99"/>
      <c r="I6" s="278" t="s">
        <v>30</v>
      </c>
      <c r="J6" s="279"/>
      <c r="K6" s="279"/>
      <c r="L6" s="279"/>
      <c r="M6" s="99"/>
      <c r="N6" s="99"/>
      <c r="O6" s="278" t="s">
        <v>31</v>
      </c>
      <c r="P6" s="280"/>
      <c r="Q6" s="280"/>
      <c r="R6" s="280"/>
      <c r="S6" s="281"/>
    </row>
    <row r="7" spans="1:23" s="28" customFormat="1" ht="24.6" customHeight="1" thickBot="1" x14ac:dyDescent="0.25">
      <c r="A7" s="38"/>
      <c r="B7" s="277"/>
      <c r="C7" s="53" t="s">
        <v>78</v>
      </c>
      <c r="D7" s="100" t="s">
        <v>79</v>
      </c>
      <c r="E7" s="54" t="s">
        <v>80</v>
      </c>
      <c r="F7" s="54" t="s">
        <v>81</v>
      </c>
      <c r="G7" s="54" t="s">
        <v>227</v>
      </c>
      <c r="H7" s="101" t="s">
        <v>228</v>
      </c>
      <c r="I7" s="55" t="s">
        <v>78</v>
      </c>
      <c r="J7" s="99" t="s">
        <v>79</v>
      </c>
      <c r="K7" s="54" t="s">
        <v>80</v>
      </c>
      <c r="L7" s="101" t="s">
        <v>81</v>
      </c>
      <c r="M7" s="54" t="s">
        <v>229</v>
      </c>
      <c r="N7" s="99" t="s">
        <v>228</v>
      </c>
      <c r="O7" s="98" t="s">
        <v>78</v>
      </c>
      <c r="P7" s="98" t="s">
        <v>81</v>
      </c>
      <c r="Q7" s="54" t="s">
        <v>229</v>
      </c>
      <c r="R7" s="99" t="s">
        <v>228</v>
      </c>
      <c r="S7" s="56" t="s">
        <v>82</v>
      </c>
    </row>
    <row r="8" spans="1:23" s="6" customFormat="1" ht="16.899999999999999" customHeight="1" x14ac:dyDescent="0.2">
      <c r="A8" s="37" t="s">
        <v>116</v>
      </c>
      <c r="B8" s="57" t="s">
        <v>32</v>
      </c>
      <c r="C8" s="58">
        <v>7827357931</v>
      </c>
      <c r="D8" s="58">
        <v>568452584</v>
      </c>
      <c r="E8" s="58">
        <v>8395810515</v>
      </c>
      <c r="F8" s="59">
        <v>8020252381</v>
      </c>
      <c r="G8" s="59"/>
      <c r="H8" s="59"/>
      <c r="I8" s="59">
        <v>4456500000</v>
      </c>
      <c r="J8" s="59">
        <v>182000000</v>
      </c>
      <c r="K8" s="59">
        <v>4638500000</v>
      </c>
      <c r="L8" s="59">
        <v>4613081088</v>
      </c>
      <c r="M8" s="59"/>
      <c r="N8" s="59"/>
      <c r="O8" s="60">
        <v>13034310515</v>
      </c>
      <c r="P8" s="60">
        <v>12633333469</v>
      </c>
      <c r="Q8" s="61">
        <v>0</v>
      </c>
      <c r="R8" s="61">
        <v>0</v>
      </c>
      <c r="S8" s="62">
        <v>400977046</v>
      </c>
      <c r="T8" s="5"/>
      <c r="U8" s="5"/>
      <c r="V8" s="5"/>
    </row>
    <row r="9" spans="1:23" s="6" customFormat="1" ht="13.9" customHeight="1" x14ac:dyDescent="0.2">
      <c r="A9" s="7" t="s">
        <v>83</v>
      </c>
      <c r="B9" s="63" t="s">
        <v>32</v>
      </c>
      <c r="C9" s="58">
        <v>0</v>
      </c>
      <c r="D9" s="58"/>
      <c r="E9" s="58">
        <v>0</v>
      </c>
      <c r="F9" s="58"/>
      <c r="G9" s="58"/>
      <c r="H9" s="58"/>
      <c r="I9" s="58">
        <v>0</v>
      </c>
      <c r="J9" s="58">
        <v>0</v>
      </c>
      <c r="K9" s="58">
        <v>0</v>
      </c>
      <c r="L9" s="58">
        <v>0</v>
      </c>
      <c r="M9" s="58"/>
      <c r="N9" s="58"/>
      <c r="O9" s="64">
        <v>0</v>
      </c>
      <c r="P9" s="64">
        <v>0</v>
      </c>
      <c r="Q9" s="61">
        <v>0</v>
      </c>
      <c r="R9" s="65">
        <v>0</v>
      </c>
      <c r="S9" s="66">
        <v>0</v>
      </c>
    </row>
    <row r="10" spans="1:23" s="6" customFormat="1" ht="10.9" customHeight="1" x14ac:dyDescent="0.2">
      <c r="A10" s="7"/>
      <c r="B10" s="6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64"/>
      <c r="P10" s="64"/>
      <c r="Q10" s="65"/>
      <c r="R10" s="65"/>
      <c r="S10" s="66"/>
    </row>
    <row r="11" spans="1:23" s="6" customFormat="1" ht="16.149999999999999" customHeight="1" x14ac:dyDescent="0.2">
      <c r="A11" s="7">
        <v>2</v>
      </c>
      <c r="B11" s="63" t="s">
        <v>33</v>
      </c>
      <c r="C11" s="64">
        <v>4712457136</v>
      </c>
      <c r="D11" s="64">
        <v>-240200000</v>
      </c>
      <c r="E11" s="64">
        <v>4472257136</v>
      </c>
      <c r="F11" s="64">
        <v>3520927614</v>
      </c>
      <c r="G11" s="64">
        <v>0</v>
      </c>
      <c r="H11" s="64">
        <v>0</v>
      </c>
      <c r="I11" s="64">
        <v>68400000</v>
      </c>
      <c r="J11" s="64">
        <v>0</v>
      </c>
      <c r="K11" s="64">
        <v>68400000</v>
      </c>
      <c r="L11" s="64">
        <v>68399802</v>
      </c>
      <c r="M11" s="64">
        <v>0</v>
      </c>
      <c r="N11" s="64">
        <v>0</v>
      </c>
      <c r="O11" s="64">
        <v>4540657136</v>
      </c>
      <c r="P11" s="64">
        <v>3589327416</v>
      </c>
      <c r="Q11" s="61">
        <v>0</v>
      </c>
      <c r="R11" s="65">
        <v>0</v>
      </c>
      <c r="S11" s="66">
        <v>951329720</v>
      </c>
      <c r="T11" s="5"/>
      <c r="U11" s="5"/>
      <c r="V11" s="5"/>
      <c r="W11" s="5"/>
    </row>
    <row r="12" spans="1:23" s="6" customFormat="1" ht="13.15" customHeight="1" x14ac:dyDescent="0.2">
      <c r="A12" s="8" t="s">
        <v>328</v>
      </c>
      <c r="B12" s="68" t="s">
        <v>34</v>
      </c>
      <c r="C12" s="69">
        <v>681331769</v>
      </c>
      <c r="D12" s="69">
        <v>-243700000</v>
      </c>
      <c r="E12" s="69">
        <v>437631769</v>
      </c>
      <c r="F12" s="69">
        <v>348815590</v>
      </c>
      <c r="G12" s="69"/>
      <c r="H12" s="69"/>
      <c r="I12" s="69">
        <v>65600000</v>
      </c>
      <c r="J12" s="69"/>
      <c r="K12" s="69">
        <v>65600000</v>
      </c>
      <c r="L12" s="69">
        <v>65599802</v>
      </c>
      <c r="M12" s="69"/>
      <c r="N12" s="69"/>
      <c r="O12" s="49">
        <v>503231769</v>
      </c>
      <c r="P12" s="49">
        <v>414415392</v>
      </c>
      <c r="Q12" s="70">
        <v>0</v>
      </c>
      <c r="R12" s="50">
        <v>0</v>
      </c>
      <c r="S12" s="71">
        <v>88816377</v>
      </c>
    </row>
    <row r="13" spans="1:23" s="6" customFormat="1" ht="13.15" customHeight="1" x14ac:dyDescent="0.2">
      <c r="A13" s="8" t="s">
        <v>84</v>
      </c>
      <c r="B13" s="68" t="s">
        <v>34</v>
      </c>
      <c r="C13" s="69"/>
      <c r="D13" s="69"/>
      <c r="E13" s="69">
        <v>0</v>
      </c>
      <c r="F13" s="69"/>
      <c r="G13" s="69"/>
      <c r="H13" s="69"/>
      <c r="I13" s="69">
        <v>0</v>
      </c>
      <c r="J13" s="69">
        <v>0</v>
      </c>
      <c r="K13" s="69"/>
      <c r="L13" s="69">
        <v>0</v>
      </c>
      <c r="M13" s="69"/>
      <c r="N13" s="69"/>
      <c r="O13" s="49">
        <v>0</v>
      </c>
      <c r="P13" s="49">
        <v>0</v>
      </c>
      <c r="Q13" s="70">
        <v>0</v>
      </c>
      <c r="R13" s="50">
        <v>0</v>
      </c>
      <c r="S13" s="71">
        <v>0</v>
      </c>
    </row>
    <row r="14" spans="1:23" s="6" customFormat="1" ht="13.15" customHeight="1" x14ac:dyDescent="0.2">
      <c r="A14" s="8" t="s">
        <v>115</v>
      </c>
      <c r="B14" s="68" t="s">
        <v>35</v>
      </c>
      <c r="C14" s="69">
        <v>3913665444</v>
      </c>
      <c r="D14" s="69">
        <v>-2600000</v>
      </c>
      <c r="E14" s="69">
        <v>3911065444</v>
      </c>
      <c r="F14" s="69">
        <v>3066390821</v>
      </c>
      <c r="G14" s="69"/>
      <c r="H14" s="69"/>
      <c r="I14" s="69"/>
      <c r="J14" s="69">
        <v>0</v>
      </c>
      <c r="K14" s="69">
        <v>0</v>
      </c>
      <c r="L14" s="69"/>
      <c r="M14" s="69"/>
      <c r="N14" s="69"/>
      <c r="O14" s="49">
        <v>3911065444</v>
      </c>
      <c r="P14" s="49">
        <v>3066390821</v>
      </c>
      <c r="Q14" s="70">
        <v>0</v>
      </c>
      <c r="R14" s="50">
        <v>0</v>
      </c>
      <c r="S14" s="71">
        <v>844674623</v>
      </c>
    </row>
    <row r="15" spans="1:23" s="6" customFormat="1" ht="13.15" customHeight="1" x14ac:dyDescent="0.2">
      <c r="A15" s="8" t="s">
        <v>84</v>
      </c>
      <c r="B15" s="68" t="s">
        <v>35</v>
      </c>
      <c r="C15" s="69"/>
      <c r="D15" s="69"/>
      <c r="E15" s="69">
        <v>0</v>
      </c>
      <c r="F15" s="69"/>
      <c r="G15" s="69"/>
      <c r="H15" s="69"/>
      <c r="I15" s="69">
        <v>0</v>
      </c>
      <c r="J15" s="69">
        <v>0</v>
      </c>
      <c r="K15" s="69"/>
      <c r="L15" s="69">
        <v>0</v>
      </c>
      <c r="M15" s="69"/>
      <c r="N15" s="69"/>
      <c r="O15" s="49">
        <v>0</v>
      </c>
      <c r="P15" s="49">
        <v>0</v>
      </c>
      <c r="Q15" s="70">
        <v>0</v>
      </c>
      <c r="R15" s="50">
        <v>0</v>
      </c>
      <c r="S15" s="71">
        <v>0</v>
      </c>
    </row>
    <row r="16" spans="1:23" s="6" customFormat="1" ht="13.15" customHeight="1" x14ac:dyDescent="0.2">
      <c r="A16" s="8" t="s">
        <v>85</v>
      </c>
      <c r="B16" s="68" t="s">
        <v>36</v>
      </c>
      <c r="C16" s="69">
        <v>117459923</v>
      </c>
      <c r="D16" s="69">
        <v>6100000</v>
      </c>
      <c r="E16" s="69">
        <v>123559923</v>
      </c>
      <c r="F16" s="69">
        <v>105721203</v>
      </c>
      <c r="G16" s="69"/>
      <c r="H16" s="69"/>
      <c r="I16" s="69">
        <v>2800000</v>
      </c>
      <c r="J16" s="69">
        <v>0</v>
      </c>
      <c r="K16" s="69">
        <v>2800000</v>
      </c>
      <c r="L16" s="69">
        <v>2800000</v>
      </c>
      <c r="M16" s="69"/>
      <c r="N16" s="69"/>
      <c r="O16" s="49">
        <v>126359923</v>
      </c>
      <c r="P16" s="49">
        <v>108521203</v>
      </c>
      <c r="Q16" s="70">
        <v>0</v>
      </c>
      <c r="R16" s="50">
        <v>0</v>
      </c>
      <c r="S16" s="71">
        <v>17838720</v>
      </c>
    </row>
    <row r="17" spans="1:22" s="6" customFormat="1" ht="13.15" customHeight="1" x14ac:dyDescent="0.2">
      <c r="A17" s="8" t="s">
        <v>86</v>
      </c>
      <c r="B17" s="68" t="s">
        <v>36</v>
      </c>
      <c r="C17" s="69"/>
      <c r="D17" s="69"/>
      <c r="E17" s="69">
        <v>0</v>
      </c>
      <c r="F17" s="69"/>
      <c r="G17" s="69"/>
      <c r="H17" s="69"/>
      <c r="I17" s="69"/>
      <c r="J17" s="69">
        <v>0</v>
      </c>
      <c r="K17" s="69">
        <v>0</v>
      </c>
      <c r="L17" s="69"/>
      <c r="M17" s="69"/>
      <c r="N17" s="69"/>
      <c r="O17" s="49">
        <v>0</v>
      </c>
      <c r="P17" s="49">
        <v>0</v>
      </c>
      <c r="Q17" s="50"/>
      <c r="R17" s="50"/>
      <c r="S17" s="71">
        <v>0</v>
      </c>
    </row>
    <row r="18" spans="1:22" s="6" customFormat="1" ht="10.9" customHeight="1" x14ac:dyDescent="0.2">
      <c r="A18" s="8"/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49"/>
      <c r="P18" s="49"/>
      <c r="Q18" s="50"/>
      <c r="R18" s="50"/>
      <c r="S18" s="71"/>
    </row>
    <row r="19" spans="1:22" s="6" customFormat="1" ht="12" x14ac:dyDescent="0.2">
      <c r="A19" s="7">
        <v>3</v>
      </c>
      <c r="B19" s="63" t="s">
        <v>37</v>
      </c>
      <c r="C19" s="64">
        <v>1091349040</v>
      </c>
      <c r="D19" s="64">
        <v>-367864127</v>
      </c>
      <c r="E19" s="64">
        <v>723484913</v>
      </c>
      <c r="F19" s="64">
        <v>612088110</v>
      </c>
      <c r="G19" s="64">
        <v>0</v>
      </c>
      <c r="H19" s="64">
        <v>0</v>
      </c>
      <c r="I19" s="64">
        <v>14900000</v>
      </c>
      <c r="J19" s="64">
        <v>0</v>
      </c>
      <c r="K19" s="64">
        <v>14900000</v>
      </c>
      <c r="L19" s="64">
        <v>14900000</v>
      </c>
      <c r="M19" s="64">
        <v>0</v>
      </c>
      <c r="N19" s="64">
        <v>0</v>
      </c>
      <c r="O19" s="64">
        <v>738384913</v>
      </c>
      <c r="P19" s="64">
        <v>626988110</v>
      </c>
      <c r="Q19" s="61">
        <v>0</v>
      </c>
      <c r="R19" s="65">
        <v>0</v>
      </c>
      <c r="S19" s="66">
        <v>111396803</v>
      </c>
      <c r="T19" s="5"/>
      <c r="U19" s="5"/>
      <c r="V19" s="5"/>
    </row>
    <row r="20" spans="1:22" s="6" customFormat="1" ht="12" x14ac:dyDescent="0.2">
      <c r="A20" s="7">
        <v>32</v>
      </c>
      <c r="B20" s="63" t="s">
        <v>38</v>
      </c>
      <c r="C20" s="64">
        <v>779760944</v>
      </c>
      <c r="D20" s="64">
        <v>-161864127</v>
      </c>
      <c r="E20" s="64">
        <v>617896817</v>
      </c>
      <c r="F20" s="64">
        <v>574371578</v>
      </c>
      <c r="G20" s="64">
        <v>0</v>
      </c>
      <c r="H20" s="64">
        <v>0</v>
      </c>
      <c r="I20" s="64">
        <v>14900000</v>
      </c>
      <c r="J20" s="64">
        <v>0</v>
      </c>
      <c r="K20" s="64">
        <v>14900000</v>
      </c>
      <c r="L20" s="64">
        <v>14900000</v>
      </c>
      <c r="M20" s="64">
        <v>0</v>
      </c>
      <c r="N20" s="64">
        <v>0</v>
      </c>
      <c r="O20" s="64">
        <v>632796817</v>
      </c>
      <c r="P20" s="64">
        <v>589271578</v>
      </c>
      <c r="Q20" s="61">
        <v>0</v>
      </c>
      <c r="R20" s="65">
        <v>0</v>
      </c>
      <c r="S20" s="66">
        <v>43525239</v>
      </c>
    </row>
    <row r="21" spans="1:22" s="6" customFormat="1" ht="15" customHeight="1" x14ac:dyDescent="0.2">
      <c r="A21" s="8" t="s">
        <v>87</v>
      </c>
      <c r="B21" s="68" t="s">
        <v>88</v>
      </c>
      <c r="C21" s="69">
        <v>42158433</v>
      </c>
      <c r="D21" s="69">
        <v>167747416</v>
      </c>
      <c r="E21" s="69">
        <v>209905849</v>
      </c>
      <c r="F21" s="69">
        <v>209905849</v>
      </c>
      <c r="G21" s="69">
        <v>0</v>
      </c>
      <c r="H21" s="69">
        <v>0</v>
      </c>
      <c r="I21" s="69">
        <v>14900000</v>
      </c>
      <c r="J21" s="69"/>
      <c r="K21" s="69">
        <v>14900000</v>
      </c>
      <c r="L21" s="69">
        <v>14900000</v>
      </c>
      <c r="M21" s="69">
        <v>0</v>
      </c>
      <c r="N21" s="69">
        <v>0</v>
      </c>
      <c r="O21" s="49">
        <v>224805849</v>
      </c>
      <c r="P21" s="49">
        <v>224805849</v>
      </c>
      <c r="Q21" s="70">
        <v>0</v>
      </c>
      <c r="R21" s="50">
        <v>0</v>
      </c>
      <c r="S21" s="71">
        <v>0</v>
      </c>
    </row>
    <row r="22" spans="1:22" s="6" customFormat="1" ht="15" customHeight="1" x14ac:dyDescent="0.2">
      <c r="A22" s="8" t="s">
        <v>114</v>
      </c>
      <c r="B22" s="68" t="s">
        <v>39</v>
      </c>
      <c r="C22" s="69">
        <v>737602511</v>
      </c>
      <c r="D22" s="69">
        <v>-329611543</v>
      </c>
      <c r="E22" s="69">
        <v>407990968</v>
      </c>
      <c r="F22" s="69">
        <v>364465729</v>
      </c>
      <c r="G22" s="69"/>
      <c r="H22" s="69"/>
      <c r="I22" s="69">
        <v>0</v>
      </c>
      <c r="J22" s="69">
        <v>0</v>
      </c>
      <c r="K22" s="69">
        <v>0</v>
      </c>
      <c r="L22" s="69">
        <v>0</v>
      </c>
      <c r="M22" s="69"/>
      <c r="N22" s="69"/>
      <c r="O22" s="49">
        <v>407990968</v>
      </c>
      <c r="P22" s="49">
        <v>364465729</v>
      </c>
      <c r="Q22" s="70">
        <v>0</v>
      </c>
      <c r="R22" s="50">
        <v>0</v>
      </c>
      <c r="S22" s="71">
        <v>43525239</v>
      </c>
    </row>
    <row r="23" spans="1:22" s="6" customFormat="1" ht="16.899999999999999" customHeight="1" x14ac:dyDescent="0.2">
      <c r="A23" s="7">
        <v>35</v>
      </c>
      <c r="B23" s="63" t="s">
        <v>40</v>
      </c>
      <c r="C23" s="64">
        <v>19687919</v>
      </c>
      <c r="D23" s="64">
        <v>0</v>
      </c>
      <c r="E23" s="64">
        <v>19687919</v>
      </c>
      <c r="F23" s="64">
        <v>16500358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19687919</v>
      </c>
      <c r="P23" s="64">
        <v>16500358</v>
      </c>
      <c r="Q23" s="61">
        <v>0</v>
      </c>
      <c r="R23" s="65">
        <v>0</v>
      </c>
      <c r="S23" s="66">
        <v>3187561</v>
      </c>
    </row>
    <row r="24" spans="1:22" s="6" customFormat="1" ht="13.15" customHeight="1" x14ac:dyDescent="0.2">
      <c r="A24" s="8" t="s">
        <v>89</v>
      </c>
      <c r="B24" s="68" t="s">
        <v>41</v>
      </c>
      <c r="C24" s="69">
        <v>19687919</v>
      </c>
      <c r="D24" s="69"/>
      <c r="E24" s="69">
        <v>19687919</v>
      </c>
      <c r="F24" s="69">
        <v>16500358</v>
      </c>
      <c r="G24" s="69"/>
      <c r="H24" s="69"/>
      <c r="I24" s="69">
        <v>0</v>
      </c>
      <c r="J24" s="69">
        <v>0</v>
      </c>
      <c r="K24" s="69">
        <v>0</v>
      </c>
      <c r="L24" s="69">
        <v>0</v>
      </c>
      <c r="M24" s="69"/>
      <c r="N24" s="69"/>
      <c r="O24" s="49">
        <v>19687919</v>
      </c>
      <c r="P24" s="49">
        <v>16500358</v>
      </c>
      <c r="Q24" s="70">
        <v>0</v>
      </c>
      <c r="R24" s="50">
        <v>0</v>
      </c>
      <c r="S24" s="71">
        <v>3187561</v>
      </c>
    </row>
    <row r="25" spans="1:22" s="6" customFormat="1" ht="13.15" customHeight="1" x14ac:dyDescent="0.2">
      <c r="A25" s="7">
        <v>36</v>
      </c>
      <c r="B25" s="63" t="s">
        <v>42</v>
      </c>
      <c r="C25" s="64">
        <v>291900177</v>
      </c>
      <c r="D25" s="64">
        <v>-206000000</v>
      </c>
      <c r="E25" s="64">
        <v>85900177</v>
      </c>
      <c r="F25" s="64">
        <v>21216174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85900177</v>
      </c>
      <c r="P25" s="64">
        <v>21216174</v>
      </c>
      <c r="Q25" s="61">
        <v>0</v>
      </c>
      <c r="R25" s="65">
        <v>0</v>
      </c>
      <c r="S25" s="66">
        <v>64684003</v>
      </c>
    </row>
    <row r="26" spans="1:22" s="6" customFormat="1" ht="12" x14ac:dyDescent="0.2">
      <c r="A26" s="7">
        <v>361</v>
      </c>
      <c r="B26" s="63" t="s">
        <v>43</v>
      </c>
      <c r="C26" s="64">
        <v>270684003</v>
      </c>
      <c r="D26" s="64">
        <v>-206000000</v>
      </c>
      <c r="E26" s="64">
        <v>64684003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64684003</v>
      </c>
      <c r="P26" s="64">
        <v>0</v>
      </c>
      <c r="Q26" s="61">
        <v>0</v>
      </c>
      <c r="R26" s="65">
        <v>0</v>
      </c>
      <c r="S26" s="66">
        <v>64684003</v>
      </c>
    </row>
    <row r="27" spans="1:22" s="6" customFormat="1" ht="12" x14ac:dyDescent="0.2">
      <c r="A27" s="8" t="s">
        <v>90</v>
      </c>
      <c r="B27" s="68" t="s">
        <v>44</v>
      </c>
      <c r="C27" s="69">
        <v>270684003</v>
      </c>
      <c r="D27" s="69">
        <v>-206000000</v>
      </c>
      <c r="E27" s="69">
        <v>64684003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49">
        <v>64684003</v>
      </c>
      <c r="P27" s="49">
        <v>0</v>
      </c>
      <c r="Q27" s="70">
        <v>0</v>
      </c>
      <c r="R27" s="50">
        <v>0</v>
      </c>
      <c r="S27" s="71">
        <v>64684003</v>
      </c>
    </row>
    <row r="28" spans="1:22" s="6" customFormat="1" ht="12" x14ac:dyDescent="0.2">
      <c r="A28" s="8" t="s">
        <v>91</v>
      </c>
      <c r="B28" s="63" t="s">
        <v>45</v>
      </c>
      <c r="C28" s="69">
        <v>21216174</v>
      </c>
      <c r="D28" s="69"/>
      <c r="E28" s="69">
        <v>21216174</v>
      </c>
      <c r="F28" s="69">
        <v>21216174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49">
        <v>21216174</v>
      </c>
      <c r="P28" s="49">
        <v>21216174</v>
      </c>
      <c r="Q28" s="70">
        <v>0</v>
      </c>
      <c r="R28" s="50">
        <v>0</v>
      </c>
      <c r="S28" s="71">
        <v>0</v>
      </c>
    </row>
    <row r="29" spans="1:22" s="6" customFormat="1" ht="12" customHeight="1" x14ac:dyDescent="0.2">
      <c r="A29" s="8" t="s">
        <v>92</v>
      </c>
      <c r="B29" s="63" t="s">
        <v>45</v>
      </c>
      <c r="C29" s="69"/>
      <c r="D29" s="69"/>
      <c r="E29" s="69">
        <v>0</v>
      </c>
      <c r="F29" s="69"/>
      <c r="G29" s="69"/>
      <c r="H29" s="69"/>
      <c r="I29" s="69">
        <v>0</v>
      </c>
      <c r="J29" s="69">
        <v>0</v>
      </c>
      <c r="K29" s="69">
        <v>0</v>
      </c>
      <c r="L29" s="69">
        <v>0</v>
      </c>
      <c r="M29" s="69"/>
      <c r="N29" s="69"/>
      <c r="O29" s="49">
        <v>0</v>
      </c>
      <c r="P29" s="49">
        <v>0</v>
      </c>
      <c r="Q29" s="50"/>
      <c r="R29" s="50"/>
      <c r="S29" s="71">
        <v>0</v>
      </c>
    </row>
    <row r="30" spans="1:22" s="6" customFormat="1" ht="12" customHeight="1" x14ac:dyDescent="0.2">
      <c r="A30" s="8"/>
      <c r="B30" s="63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49"/>
      <c r="P30" s="49"/>
      <c r="Q30" s="50"/>
      <c r="R30" s="50"/>
      <c r="S30" s="71"/>
    </row>
    <row r="31" spans="1:22" s="6" customFormat="1" ht="12" customHeight="1" x14ac:dyDescent="0.2">
      <c r="A31" s="7">
        <v>7</v>
      </c>
      <c r="B31" s="63" t="s">
        <v>240</v>
      </c>
      <c r="C31" s="58">
        <v>2500000000</v>
      </c>
      <c r="D31" s="58"/>
      <c r="E31" s="58">
        <v>0</v>
      </c>
      <c r="F31" s="69">
        <v>0</v>
      </c>
      <c r="G31" s="69"/>
      <c r="H31" s="69"/>
      <c r="I31" s="69"/>
      <c r="J31" s="69"/>
      <c r="K31" s="69"/>
      <c r="L31" s="69"/>
      <c r="M31" s="69"/>
      <c r="N31" s="69"/>
      <c r="O31" s="64">
        <v>0</v>
      </c>
      <c r="P31" s="49">
        <v>0</v>
      </c>
      <c r="Q31" s="65"/>
      <c r="R31" s="65"/>
      <c r="S31" s="66">
        <v>0</v>
      </c>
    </row>
    <row r="32" spans="1:22" s="6" customFormat="1" ht="12" customHeight="1" x14ac:dyDescent="0.2">
      <c r="A32" s="7">
        <v>72</v>
      </c>
      <c r="B32" s="63" t="s">
        <v>241</v>
      </c>
      <c r="C32" s="58">
        <v>2500000000</v>
      </c>
      <c r="D32" s="58"/>
      <c r="E32" s="58">
        <v>0</v>
      </c>
      <c r="F32" s="69">
        <v>0</v>
      </c>
      <c r="G32" s="69"/>
      <c r="H32" s="69"/>
      <c r="I32" s="69"/>
      <c r="J32" s="69"/>
      <c r="K32" s="69"/>
      <c r="L32" s="69"/>
      <c r="M32" s="69"/>
      <c r="N32" s="69"/>
      <c r="O32" s="64">
        <v>0</v>
      </c>
      <c r="P32" s="49">
        <v>0</v>
      </c>
      <c r="Q32" s="65"/>
      <c r="R32" s="65"/>
      <c r="S32" s="66">
        <v>0</v>
      </c>
    </row>
    <row r="33" spans="1:22" s="6" customFormat="1" ht="12" customHeight="1" x14ac:dyDescent="0.2">
      <c r="A33" s="8" t="s">
        <v>242</v>
      </c>
      <c r="B33" s="68" t="s">
        <v>243</v>
      </c>
      <c r="C33" s="69">
        <v>2500000000</v>
      </c>
      <c r="D33" s="69">
        <v>-2500000000</v>
      </c>
      <c r="E33" s="69">
        <v>0</v>
      </c>
      <c r="F33" s="69">
        <v>0</v>
      </c>
      <c r="G33" s="69"/>
      <c r="H33" s="69"/>
      <c r="I33" s="69"/>
      <c r="J33" s="69"/>
      <c r="K33" s="69"/>
      <c r="L33" s="69"/>
      <c r="M33" s="69"/>
      <c r="N33" s="69"/>
      <c r="O33" s="49">
        <v>0</v>
      </c>
      <c r="P33" s="49">
        <v>0</v>
      </c>
      <c r="Q33" s="50"/>
      <c r="R33" s="50"/>
      <c r="S33" s="71">
        <v>0</v>
      </c>
    </row>
    <row r="34" spans="1:22" s="6" customFormat="1" ht="12" x14ac:dyDescent="0.2">
      <c r="A34" s="8"/>
      <c r="B34" s="67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49"/>
      <c r="P34" s="49"/>
      <c r="Q34" s="50"/>
      <c r="R34" s="50"/>
      <c r="S34" s="71">
        <v>0</v>
      </c>
      <c r="T34" s="5"/>
      <c r="U34" s="5"/>
      <c r="V34" s="5"/>
    </row>
    <row r="35" spans="1:22" ht="18.600000000000001" customHeight="1" x14ac:dyDescent="0.2">
      <c r="A35" s="26"/>
      <c r="B35" s="72" t="s">
        <v>46</v>
      </c>
      <c r="C35" s="73">
        <v>16131164107</v>
      </c>
      <c r="D35" s="73">
        <v>-39611543</v>
      </c>
      <c r="E35" s="73">
        <v>13591552564</v>
      </c>
      <c r="F35" s="73">
        <v>12153268105</v>
      </c>
      <c r="G35" s="73">
        <v>0</v>
      </c>
      <c r="H35" s="73">
        <v>0</v>
      </c>
      <c r="I35" s="73">
        <v>4539800000</v>
      </c>
      <c r="J35" s="73">
        <v>182000000</v>
      </c>
      <c r="K35" s="73">
        <v>4721800000</v>
      </c>
      <c r="L35" s="73">
        <v>4696380890</v>
      </c>
      <c r="M35" s="73">
        <v>0</v>
      </c>
      <c r="N35" s="73">
        <v>0</v>
      </c>
      <c r="O35" s="73">
        <v>18313352564</v>
      </c>
      <c r="P35" s="73">
        <v>16849648995</v>
      </c>
      <c r="Q35" s="73">
        <v>0</v>
      </c>
      <c r="R35" s="73">
        <v>0</v>
      </c>
      <c r="S35" s="73">
        <v>1463703569</v>
      </c>
    </row>
    <row r="36" spans="1:22" s="6" customFormat="1" ht="12" x14ac:dyDescent="0.2">
      <c r="A36" s="9"/>
      <c r="B36" s="6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0"/>
      <c r="S36" s="71"/>
    </row>
    <row r="37" spans="1:22" s="6" customFormat="1" ht="12" x14ac:dyDescent="0.2">
      <c r="A37" s="9"/>
      <c r="B37" s="6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0"/>
      <c r="S37" s="71"/>
    </row>
    <row r="38" spans="1:22" s="25" customFormat="1" ht="19.149999999999999" customHeight="1" x14ac:dyDescent="0.2">
      <c r="A38" s="33"/>
      <c r="B38" s="74" t="s">
        <v>221</v>
      </c>
      <c r="C38" s="75">
        <v>99931242613</v>
      </c>
      <c r="D38" s="75">
        <v>-70806154894.089996</v>
      </c>
      <c r="E38" s="75">
        <v>29125087718.91</v>
      </c>
      <c r="F38" s="75">
        <v>23526343505</v>
      </c>
      <c r="G38" s="75">
        <v>0</v>
      </c>
      <c r="H38" s="75">
        <v>0</v>
      </c>
      <c r="I38" s="75">
        <v>0</v>
      </c>
      <c r="J38" s="75">
        <v>83957271442</v>
      </c>
      <c r="K38" s="75">
        <v>83957271442</v>
      </c>
      <c r="L38" s="75">
        <v>83798411106</v>
      </c>
      <c r="M38" s="75" t="e">
        <v>#REF!</v>
      </c>
      <c r="N38" s="75" t="e">
        <v>#REF!</v>
      </c>
      <c r="O38" s="75">
        <v>113082359160.91</v>
      </c>
      <c r="P38" s="75">
        <v>107324754611</v>
      </c>
      <c r="Q38" s="75">
        <v>0</v>
      </c>
      <c r="R38" s="75">
        <v>0</v>
      </c>
      <c r="S38" s="239">
        <v>5757604549.9099998</v>
      </c>
    </row>
    <row r="39" spans="1:22" s="6" customFormat="1" ht="12" x14ac:dyDescent="0.2">
      <c r="A39" s="9"/>
      <c r="B39" s="6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0"/>
      <c r="R39" s="50"/>
      <c r="S39" s="71"/>
      <c r="T39" s="5"/>
      <c r="U39" s="5"/>
    </row>
    <row r="40" spans="1:22" s="43" customFormat="1" ht="24" x14ac:dyDescent="0.2">
      <c r="A40" s="42"/>
      <c r="B40" s="77" t="s">
        <v>222</v>
      </c>
      <c r="C40" s="102">
        <v>99931242613</v>
      </c>
      <c r="D40" s="102">
        <v>-85005465438</v>
      </c>
      <c r="E40" s="102">
        <v>14925777175</v>
      </c>
      <c r="F40" s="102">
        <v>14915089856</v>
      </c>
      <c r="G40" s="78">
        <v>0</v>
      </c>
      <c r="H40" s="78">
        <v>0</v>
      </c>
      <c r="I40" s="79">
        <v>0</v>
      </c>
      <c r="J40" s="102">
        <v>83957271442</v>
      </c>
      <c r="K40" s="79">
        <v>83957271442</v>
      </c>
      <c r="L40" s="78">
        <v>83798411106</v>
      </c>
      <c r="M40" s="78">
        <v>0</v>
      </c>
      <c r="N40" s="78">
        <v>0</v>
      </c>
      <c r="O40" s="102">
        <v>98883048617</v>
      </c>
      <c r="P40" s="102">
        <v>98713500962</v>
      </c>
      <c r="Q40" s="76">
        <v>0</v>
      </c>
      <c r="R40" s="76">
        <v>0</v>
      </c>
      <c r="S40" s="103">
        <v>169547655</v>
      </c>
      <c r="T40" s="5"/>
      <c r="U40" s="5"/>
    </row>
    <row r="41" spans="1:22" s="43" customFormat="1" ht="12" x14ac:dyDescent="0.2">
      <c r="A41" s="4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50"/>
      <c r="R41" s="50"/>
      <c r="S41" s="71"/>
      <c r="T41" s="5"/>
      <c r="U41" s="5"/>
    </row>
    <row r="42" spans="1:22" s="47" customFormat="1" ht="24" x14ac:dyDescent="0.2">
      <c r="A42" s="45"/>
      <c r="B42" s="46" t="s">
        <v>95</v>
      </c>
      <c r="C42" s="79">
        <v>710000000</v>
      </c>
      <c r="D42" s="79">
        <v>-357921949</v>
      </c>
      <c r="E42" s="79">
        <v>352078051</v>
      </c>
      <c r="F42" s="79">
        <v>351974723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352078051</v>
      </c>
      <c r="P42" s="79">
        <v>351974723</v>
      </c>
      <c r="Q42" s="76">
        <v>0</v>
      </c>
      <c r="R42" s="76">
        <v>0</v>
      </c>
      <c r="S42" s="80">
        <v>103328</v>
      </c>
      <c r="T42" s="13"/>
      <c r="U42" s="13"/>
    </row>
    <row r="43" spans="1:22" s="43" customFormat="1" ht="13.9" customHeight="1" x14ac:dyDescent="0.2">
      <c r="A43" s="44" t="s">
        <v>96</v>
      </c>
      <c r="B43" s="48" t="s">
        <v>56</v>
      </c>
      <c r="C43" s="81">
        <v>710000000</v>
      </c>
      <c r="D43" s="49">
        <v>-357921949</v>
      </c>
      <c r="E43" s="49">
        <v>352078051</v>
      </c>
      <c r="F43" s="49">
        <v>351974723</v>
      </c>
      <c r="G43" s="49"/>
      <c r="H43" s="49"/>
      <c r="I43" s="49"/>
      <c r="J43" s="49"/>
      <c r="K43" s="49"/>
      <c r="L43" s="49">
        <v>0</v>
      </c>
      <c r="M43" s="49"/>
      <c r="N43" s="49"/>
      <c r="O43" s="49">
        <v>352078051</v>
      </c>
      <c r="P43" s="49">
        <v>351974723</v>
      </c>
      <c r="Q43" s="50"/>
      <c r="R43" s="50"/>
      <c r="S43" s="51">
        <v>103328</v>
      </c>
      <c r="T43" s="5"/>
      <c r="U43" s="5"/>
    </row>
    <row r="44" spans="1:22" s="43" customFormat="1" ht="12" x14ac:dyDescent="0.2">
      <c r="A44" s="44"/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>
        <v>0</v>
      </c>
      <c r="P44" s="49"/>
      <c r="Q44" s="50"/>
      <c r="R44" s="50"/>
      <c r="S44" s="51"/>
      <c r="T44" s="5"/>
      <c r="U44" s="5"/>
    </row>
    <row r="45" spans="1:22" s="47" customFormat="1" ht="24" x14ac:dyDescent="0.2">
      <c r="A45" s="45"/>
      <c r="B45" s="46" t="s">
        <v>57</v>
      </c>
      <c r="C45" s="79">
        <v>15774865389</v>
      </c>
      <c r="D45" s="79">
        <v>-3768920627</v>
      </c>
      <c r="E45" s="79">
        <v>12005944762</v>
      </c>
      <c r="F45" s="79">
        <v>12005944757</v>
      </c>
      <c r="G45" s="79">
        <v>0</v>
      </c>
      <c r="H45" s="79">
        <v>0</v>
      </c>
      <c r="I45" s="79">
        <v>0</v>
      </c>
      <c r="J45" s="79">
        <v>83957271442</v>
      </c>
      <c r="K45" s="79">
        <v>83957271442</v>
      </c>
      <c r="L45" s="79">
        <v>83798411106</v>
      </c>
      <c r="M45" s="79">
        <v>0</v>
      </c>
      <c r="N45" s="79">
        <v>0</v>
      </c>
      <c r="O45" s="79">
        <v>95963216204</v>
      </c>
      <c r="P45" s="79">
        <v>95804355863</v>
      </c>
      <c r="Q45" s="79">
        <v>0</v>
      </c>
      <c r="R45" s="79">
        <v>0</v>
      </c>
      <c r="S45" s="80">
        <v>158860341</v>
      </c>
      <c r="T45" s="5"/>
      <c r="U45" s="5"/>
    </row>
    <row r="46" spans="1:22" s="43" customFormat="1" ht="13.15" customHeight="1" x14ac:dyDescent="0.2">
      <c r="A46" s="44" t="s">
        <v>97</v>
      </c>
      <c r="B46" s="48" t="s">
        <v>58</v>
      </c>
      <c r="C46" s="81">
        <v>1127444534</v>
      </c>
      <c r="D46" s="81">
        <v>-1127444534</v>
      </c>
      <c r="E46" s="49">
        <v>0</v>
      </c>
      <c r="F46" s="49">
        <v>0</v>
      </c>
      <c r="G46" s="49"/>
      <c r="H46" s="49"/>
      <c r="I46" s="49"/>
      <c r="J46" s="49"/>
      <c r="K46" s="49"/>
      <c r="L46" s="49">
        <v>0</v>
      </c>
      <c r="M46" s="49"/>
      <c r="N46" s="49"/>
      <c r="O46" s="49">
        <v>0</v>
      </c>
      <c r="P46" s="49">
        <v>0</v>
      </c>
      <c r="Q46" s="70">
        <v>0</v>
      </c>
      <c r="R46" s="50">
        <v>0</v>
      </c>
      <c r="S46" s="51">
        <v>0</v>
      </c>
      <c r="T46" s="5"/>
      <c r="U46" s="5"/>
    </row>
    <row r="47" spans="1:22" s="43" customFormat="1" ht="36" x14ac:dyDescent="0.2">
      <c r="A47" s="44" t="s">
        <v>93</v>
      </c>
      <c r="B47" s="48" t="s">
        <v>59</v>
      </c>
      <c r="C47" s="81">
        <v>13293870745</v>
      </c>
      <c r="D47" s="49">
        <v>-1413495965</v>
      </c>
      <c r="E47" s="49">
        <v>11880374780</v>
      </c>
      <c r="F47" s="49">
        <v>11880374780</v>
      </c>
      <c r="G47" s="49"/>
      <c r="H47" s="49"/>
      <c r="I47" s="49"/>
      <c r="J47" s="49"/>
      <c r="K47" s="49"/>
      <c r="L47" s="49">
        <v>0</v>
      </c>
      <c r="M47" s="49"/>
      <c r="N47" s="49"/>
      <c r="O47" s="49">
        <v>11880374780</v>
      </c>
      <c r="P47" s="49">
        <v>11880374780</v>
      </c>
      <c r="Q47" s="70">
        <v>0</v>
      </c>
      <c r="R47" s="50">
        <v>0</v>
      </c>
      <c r="S47" s="51">
        <v>0</v>
      </c>
      <c r="T47" s="5"/>
      <c r="U47" s="5"/>
    </row>
    <row r="48" spans="1:22" s="43" customFormat="1" ht="18.600000000000001" customHeight="1" x14ac:dyDescent="0.2">
      <c r="A48" s="44" t="s">
        <v>98</v>
      </c>
      <c r="B48" s="48" t="s">
        <v>60</v>
      </c>
      <c r="C48" s="81">
        <v>550000000</v>
      </c>
      <c r="D48" s="49">
        <v>-424430018</v>
      </c>
      <c r="E48" s="49">
        <v>125569982</v>
      </c>
      <c r="F48" s="49">
        <v>125569977</v>
      </c>
      <c r="G48" s="49"/>
      <c r="H48" s="49"/>
      <c r="I48" s="49"/>
      <c r="J48" s="49"/>
      <c r="K48" s="49"/>
      <c r="L48" s="49">
        <v>0</v>
      </c>
      <c r="M48" s="49"/>
      <c r="N48" s="49"/>
      <c r="O48" s="49">
        <v>125569982</v>
      </c>
      <c r="P48" s="49">
        <v>125569977</v>
      </c>
      <c r="Q48" s="70">
        <v>0</v>
      </c>
      <c r="R48" s="50">
        <v>0</v>
      </c>
      <c r="S48" s="51">
        <v>5</v>
      </c>
      <c r="T48" s="5"/>
      <c r="U48" s="5"/>
    </row>
    <row r="49" spans="1:21" s="43" customFormat="1" ht="24" x14ac:dyDescent="0.2">
      <c r="A49" s="44" t="s">
        <v>99</v>
      </c>
      <c r="B49" s="48" t="s">
        <v>51</v>
      </c>
      <c r="C49" s="81">
        <v>153550110</v>
      </c>
      <c r="D49" s="81">
        <v>-153550110</v>
      </c>
      <c r="E49" s="49">
        <v>0</v>
      </c>
      <c r="F49" s="49">
        <v>0</v>
      </c>
      <c r="G49" s="49"/>
      <c r="H49" s="49"/>
      <c r="I49" s="49"/>
      <c r="J49" s="49"/>
      <c r="K49" s="49"/>
      <c r="L49" s="49">
        <v>0</v>
      </c>
      <c r="M49" s="49"/>
      <c r="N49" s="49"/>
      <c r="O49" s="49">
        <v>0</v>
      </c>
      <c r="P49" s="49">
        <v>0</v>
      </c>
      <c r="Q49" s="70">
        <v>0</v>
      </c>
      <c r="R49" s="50">
        <v>0</v>
      </c>
      <c r="S49" s="51">
        <v>0</v>
      </c>
      <c r="T49" s="5"/>
      <c r="U49" s="5"/>
    </row>
    <row r="50" spans="1:21" s="43" customFormat="1" ht="24" x14ac:dyDescent="0.2">
      <c r="A50" s="44" t="s">
        <v>100</v>
      </c>
      <c r="B50" s="48" t="s">
        <v>61</v>
      </c>
      <c r="C50" s="81">
        <v>650000000</v>
      </c>
      <c r="D50" s="81">
        <v>-650000000</v>
      </c>
      <c r="E50" s="49">
        <v>0</v>
      </c>
      <c r="F50" s="49">
        <v>0</v>
      </c>
      <c r="G50" s="49"/>
      <c r="H50" s="49"/>
      <c r="I50" s="49"/>
      <c r="J50" s="49"/>
      <c r="K50" s="49"/>
      <c r="L50" s="49">
        <v>0</v>
      </c>
      <c r="M50" s="49"/>
      <c r="N50" s="49"/>
      <c r="O50" s="49">
        <v>0</v>
      </c>
      <c r="P50" s="49">
        <v>0</v>
      </c>
      <c r="Q50" s="70">
        <v>0</v>
      </c>
      <c r="R50" s="50">
        <v>0</v>
      </c>
      <c r="S50" s="51">
        <v>0</v>
      </c>
      <c r="T50" s="5"/>
      <c r="U50" s="5"/>
    </row>
    <row r="51" spans="1:21" s="43" customFormat="1" ht="39" customHeight="1" x14ac:dyDescent="0.2">
      <c r="A51" s="44" t="s">
        <v>250</v>
      </c>
      <c r="B51" s="48" t="s">
        <v>311</v>
      </c>
      <c r="C51" s="49">
        <v>0</v>
      </c>
      <c r="D51" s="49"/>
      <c r="E51" s="49">
        <v>0</v>
      </c>
      <c r="F51" s="49"/>
      <c r="G51" s="49"/>
      <c r="H51" s="49"/>
      <c r="I51" s="49"/>
      <c r="J51" s="49">
        <v>43148348688</v>
      </c>
      <c r="K51" s="49">
        <v>43148348688</v>
      </c>
      <c r="L51" s="49">
        <v>43083046957</v>
      </c>
      <c r="M51" s="49"/>
      <c r="N51" s="49"/>
      <c r="O51" s="49">
        <v>43148348688</v>
      </c>
      <c r="P51" s="49">
        <v>43083046957</v>
      </c>
      <c r="Q51" s="70"/>
      <c r="R51" s="50"/>
      <c r="S51" s="51">
        <v>65301731</v>
      </c>
      <c r="T51" s="5"/>
      <c r="U51" s="5"/>
    </row>
    <row r="52" spans="1:21" s="43" customFormat="1" ht="40.5" customHeight="1" x14ac:dyDescent="0.2">
      <c r="A52" s="44" t="s">
        <v>251</v>
      </c>
      <c r="B52" s="48" t="s">
        <v>312</v>
      </c>
      <c r="C52" s="49">
        <v>0</v>
      </c>
      <c r="D52" s="49"/>
      <c r="E52" s="49">
        <v>0</v>
      </c>
      <c r="F52" s="49"/>
      <c r="G52" s="49"/>
      <c r="H52" s="49"/>
      <c r="I52" s="49"/>
      <c r="J52" s="49">
        <v>26358831994</v>
      </c>
      <c r="K52" s="49">
        <v>26358831994</v>
      </c>
      <c r="L52" s="49">
        <v>26296265558</v>
      </c>
      <c r="M52" s="49"/>
      <c r="N52" s="49"/>
      <c r="O52" s="49">
        <v>26358831994</v>
      </c>
      <c r="P52" s="49">
        <v>26296265558</v>
      </c>
      <c r="Q52" s="70"/>
      <c r="R52" s="50"/>
      <c r="S52" s="51">
        <v>62566436</v>
      </c>
      <c r="T52" s="5"/>
      <c r="U52" s="5"/>
    </row>
    <row r="53" spans="1:21" s="43" customFormat="1" ht="40.5" customHeight="1" x14ac:dyDescent="0.2">
      <c r="A53" s="44" t="s">
        <v>249</v>
      </c>
      <c r="B53" s="48" t="s">
        <v>244</v>
      </c>
      <c r="C53" s="49">
        <v>0</v>
      </c>
      <c r="D53" s="49"/>
      <c r="E53" s="49">
        <v>0</v>
      </c>
      <c r="F53" s="49"/>
      <c r="G53" s="49"/>
      <c r="H53" s="49"/>
      <c r="I53" s="49"/>
      <c r="J53" s="49">
        <v>14450090760</v>
      </c>
      <c r="K53" s="49">
        <v>14450090760</v>
      </c>
      <c r="L53" s="49">
        <v>14419098591</v>
      </c>
      <c r="M53" s="49"/>
      <c r="N53" s="49"/>
      <c r="O53" s="49">
        <v>14450090760</v>
      </c>
      <c r="P53" s="49">
        <v>14419098591</v>
      </c>
      <c r="Q53" s="70"/>
      <c r="R53" s="50"/>
      <c r="S53" s="51">
        <v>30992169</v>
      </c>
      <c r="T53" s="5"/>
      <c r="U53" s="5"/>
    </row>
    <row r="54" spans="1:21" s="43" customFormat="1" ht="12" x14ac:dyDescent="0.2">
      <c r="A54" s="44"/>
      <c r="B54" s="48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0"/>
      <c r="R54" s="50"/>
      <c r="S54" s="51"/>
      <c r="T54" s="5"/>
      <c r="U54" s="5"/>
    </row>
    <row r="55" spans="1:21" s="47" customFormat="1" ht="36" customHeight="1" x14ac:dyDescent="0.2">
      <c r="A55" s="45"/>
      <c r="B55" s="46" t="s">
        <v>52</v>
      </c>
      <c r="C55" s="79">
        <v>1140000000</v>
      </c>
      <c r="D55" s="79">
        <v>-1120962836</v>
      </c>
      <c r="E55" s="79">
        <v>19037164</v>
      </c>
      <c r="F55" s="79">
        <v>17386321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19037164</v>
      </c>
      <c r="P55" s="79">
        <v>17386321</v>
      </c>
      <c r="Q55" s="76">
        <v>0</v>
      </c>
      <c r="R55" s="76">
        <v>0</v>
      </c>
      <c r="S55" s="80">
        <v>1650843</v>
      </c>
      <c r="T55" s="5"/>
      <c r="U55" s="5"/>
    </row>
    <row r="56" spans="1:21" s="43" customFormat="1" ht="18" customHeight="1" x14ac:dyDescent="0.2">
      <c r="A56" s="44" t="s">
        <v>101</v>
      </c>
      <c r="B56" s="48" t="s">
        <v>62</v>
      </c>
      <c r="C56" s="49">
        <v>140000000</v>
      </c>
      <c r="D56" s="49">
        <v>-140000000</v>
      </c>
      <c r="E56" s="49">
        <v>0</v>
      </c>
      <c r="F56" s="49">
        <v>0</v>
      </c>
      <c r="G56" s="49"/>
      <c r="H56" s="49"/>
      <c r="I56" s="49"/>
      <c r="J56" s="49"/>
      <c r="K56" s="49"/>
      <c r="L56" s="49">
        <v>0</v>
      </c>
      <c r="M56" s="49"/>
      <c r="N56" s="49"/>
      <c r="O56" s="49">
        <v>0</v>
      </c>
      <c r="P56" s="49">
        <v>0</v>
      </c>
      <c r="Q56" s="70">
        <v>0</v>
      </c>
      <c r="R56" s="50">
        <v>0</v>
      </c>
      <c r="S56" s="51">
        <v>0</v>
      </c>
      <c r="T56" s="5"/>
      <c r="U56" s="5"/>
    </row>
    <row r="57" spans="1:21" s="43" customFormat="1" ht="22.9" customHeight="1" x14ac:dyDescent="0.2">
      <c r="A57" s="44" t="s">
        <v>102</v>
      </c>
      <c r="B57" s="48" t="s">
        <v>63</v>
      </c>
      <c r="C57" s="81">
        <v>1000000000</v>
      </c>
      <c r="D57" s="49">
        <v>-980962836</v>
      </c>
      <c r="E57" s="49">
        <v>19037164</v>
      </c>
      <c r="F57" s="49">
        <v>17386321</v>
      </c>
      <c r="G57" s="49">
        <v>0</v>
      </c>
      <c r="H57" s="49">
        <v>0</v>
      </c>
      <c r="I57" s="49"/>
      <c r="J57" s="49"/>
      <c r="K57" s="49"/>
      <c r="L57" s="49">
        <v>0</v>
      </c>
      <c r="M57" s="49">
        <v>0</v>
      </c>
      <c r="N57" s="49">
        <v>0</v>
      </c>
      <c r="O57" s="49">
        <v>19037164</v>
      </c>
      <c r="P57" s="49">
        <v>17386321</v>
      </c>
      <c r="Q57" s="70">
        <v>0</v>
      </c>
      <c r="R57" s="50">
        <v>0</v>
      </c>
      <c r="S57" s="51">
        <v>1650843</v>
      </c>
      <c r="T57" s="5"/>
      <c r="U57" s="5"/>
    </row>
    <row r="58" spans="1:21" s="43" customFormat="1" ht="12" x14ac:dyDescent="0.2">
      <c r="A58" s="44"/>
      <c r="B58" s="48"/>
      <c r="C58" s="49"/>
      <c r="D58" s="49" t="s">
        <v>103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50"/>
      <c r="R58" s="50"/>
      <c r="S58" s="51"/>
      <c r="T58" s="5"/>
      <c r="U58" s="5"/>
    </row>
    <row r="59" spans="1:21" s="47" customFormat="1" ht="24" x14ac:dyDescent="0.2">
      <c r="A59" s="45"/>
      <c r="B59" s="46" t="s">
        <v>64</v>
      </c>
      <c r="C59" s="79">
        <v>5482675326</v>
      </c>
      <c r="D59" s="79">
        <v>-5257609077</v>
      </c>
      <c r="E59" s="79">
        <v>225066249</v>
      </c>
      <c r="F59" s="79">
        <v>225000000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225066249</v>
      </c>
      <c r="P59" s="79">
        <v>225000000</v>
      </c>
      <c r="Q59" s="76">
        <v>0</v>
      </c>
      <c r="R59" s="76">
        <v>0</v>
      </c>
      <c r="S59" s="80">
        <v>66249</v>
      </c>
      <c r="T59" s="5"/>
      <c r="U59" s="5"/>
    </row>
    <row r="60" spans="1:21" s="43" customFormat="1" ht="22.9" customHeight="1" x14ac:dyDescent="0.2">
      <c r="A60" s="44" t="s">
        <v>104</v>
      </c>
      <c r="B60" s="48" t="s">
        <v>65</v>
      </c>
      <c r="C60" s="81">
        <v>1070949270</v>
      </c>
      <c r="D60" s="81">
        <v>-1070949270</v>
      </c>
      <c r="E60" s="49">
        <v>0</v>
      </c>
      <c r="F60" s="49">
        <v>0</v>
      </c>
      <c r="G60" s="49">
        <v>0</v>
      </c>
      <c r="H60" s="49">
        <v>0</v>
      </c>
      <c r="I60" s="49"/>
      <c r="J60" s="49"/>
      <c r="K60" s="49"/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70">
        <v>0</v>
      </c>
      <c r="R60" s="50">
        <v>0</v>
      </c>
      <c r="S60" s="51">
        <v>0</v>
      </c>
      <c r="T60" s="5"/>
      <c r="U60" s="5"/>
    </row>
    <row r="61" spans="1:21" s="43" customFormat="1" ht="13.15" customHeight="1" x14ac:dyDescent="0.2">
      <c r="A61" s="44" t="s">
        <v>105</v>
      </c>
      <c r="B61" s="48" t="s">
        <v>66</v>
      </c>
      <c r="C61" s="81">
        <v>4411726056</v>
      </c>
      <c r="D61" s="49">
        <v>-4186659807</v>
      </c>
      <c r="E61" s="49">
        <v>225066249</v>
      </c>
      <c r="F61" s="49">
        <v>225000000</v>
      </c>
      <c r="G61" s="49"/>
      <c r="H61" s="49"/>
      <c r="I61" s="49"/>
      <c r="J61" s="49"/>
      <c r="K61" s="49"/>
      <c r="L61" s="49">
        <v>0</v>
      </c>
      <c r="M61" s="49"/>
      <c r="N61" s="49"/>
      <c r="O61" s="49">
        <v>225066249</v>
      </c>
      <c r="P61" s="49">
        <v>225000000</v>
      </c>
      <c r="Q61" s="70">
        <v>0</v>
      </c>
      <c r="R61" s="50">
        <v>0</v>
      </c>
      <c r="S61" s="51">
        <v>66249</v>
      </c>
      <c r="T61" s="5"/>
      <c r="U61" s="5"/>
    </row>
    <row r="62" spans="1:21" s="43" customFormat="1" ht="12" x14ac:dyDescent="0.2">
      <c r="A62" s="44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50"/>
      <c r="R62" s="50"/>
      <c r="S62" s="51"/>
      <c r="T62" s="5"/>
      <c r="U62" s="5"/>
    </row>
    <row r="63" spans="1:21" s="47" customFormat="1" ht="13.9" customHeight="1" x14ac:dyDescent="0.2">
      <c r="A63" s="45"/>
      <c r="B63" s="46" t="s">
        <v>67</v>
      </c>
      <c r="C63" s="79">
        <v>72878000000</v>
      </c>
      <c r="D63" s="79">
        <v>-72403185425</v>
      </c>
      <c r="E63" s="79">
        <v>474814575</v>
      </c>
      <c r="F63" s="79">
        <v>474814575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474814575</v>
      </c>
      <c r="P63" s="79">
        <v>474814575</v>
      </c>
      <c r="Q63" s="76">
        <v>0</v>
      </c>
      <c r="R63" s="76">
        <v>0</v>
      </c>
      <c r="S63" s="80">
        <v>0</v>
      </c>
      <c r="T63" s="5"/>
      <c r="U63" s="5"/>
    </row>
    <row r="64" spans="1:21" s="43" customFormat="1" ht="21.6" customHeight="1" x14ac:dyDescent="0.2">
      <c r="A64" s="44" t="s">
        <v>106</v>
      </c>
      <c r="B64" s="48" t="s">
        <v>68</v>
      </c>
      <c r="C64" s="81">
        <v>178000000</v>
      </c>
      <c r="D64" s="49">
        <v>-162282497</v>
      </c>
      <c r="E64" s="49">
        <v>15717503</v>
      </c>
      <c r="F64" s="49">
        <v>15717503</v>
      </c>
      <c r="G64" s="49"/>
      <c r="H64" s="49"/>
      <c r="I64" s="49"/>
      <c r="J64" s="49"/>
      <c r="K64" s="49"/>
      <c r="L64" s="49">
        <v>0</v>
      </c>
      <c r="M64" s="49"/>
      <c r="N64" s="49"/>
      <c r="O64" s="49">
        <v>15717503</v>
      </c>
      <c r="P64" s="49">
        <v>15717503</v>
      </c>
      <c r="Q64" s="70">
        <v>0</v>
      </c>
      <c r="R64" s="50">
        <v>0</v>
      </c>
      <c r="S64" s="51">
        <v>0</v>
      </c>
      <c r="T64" s="5"/>
      <c r="U64" s="5"/>
    </row>
    <row r="65" spans="1:21" s="43" customFormat="1" ht="24" x14ac:dyDescent="0.2">
      <c r="A65" s="44" t="s">
        <v>107</v>
      </c>
      <c r="B65" s="48" t="s">
        <v>53</v>
      </c>
      <c r="C65" s="81">
        <v>72700000000</v>
      </c>
      <c r="D65" s="49">
        <v>-72240902928</v>
      </c>
      <c r="E65" s="49">
        <v>459097072</v>
      </c>
      <c r="F65" s="49">
        <v>459097072</v>
      </c>
      <c r="G65" s="49"/>
      <c r="H65" s="49"/>
      <c r="I65" s="49"/>
      <c r="J65" s="49"/>
      <c r="K65" s="49"/>
      <c r="L65" s="49">
        <v>0</v>
      </c>
      <c r="M65" s="49"/>
      <c r="N65" s="49"/>
      <c r="O65" s="49">
        <v>459097072</v>
      </c>
      <c r="P65" s="49">
        <v>459097072</v>
      </c>
      <c r="Q65" s="70">
        <v>0</v>
      </c>
      <c r="R65" s="50">
        <v>0</v>
      </c>
      <c r="S65" s="51">
        <v>0</v>
      </c>
      <c r="T65" s="5"/>
      <c r="U65" s="5"/>
    </row>
    <row r="66" spans="1:21" s="43" customFormat="1" ht="12" x14ac:dyDescent="0.2">
      <c r="A66" s="44"/>
      <c r="B66" s="48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50"/>
      <c r="R66" s="50"/>
      <c r="S66" s="51"/>
      <c r="T66" s="5"/>
      <c r="U66" s="5"/>
    </row>
    <row r="67" spans="1:21" s="47" customFormat="1" ht="24.6" customHeight="1" x14ac:dyDescent="0.2">
      <c r="A67" s="45"/>
      <c r="B67" s="46" t="s">
        <v>54</v>
      </c>
      <c r="C67" s="79">
        <v>2415701898</v>
      </c>
      <c r="D67" s="79">
        <v>-966913733</v>
      </c>
      <c r="E67" s="79">
        <v>1448788165</v>
      </c>
      <c r="F67" s="79">
        <v>1439921271</v>
      </c>
      <c r="G67" s="79">
        <v>0</v>
      </c>
      <c r="H67" s="79">
        <v>0</v>
      </c>
      <c r="I67" s="79">
        <v>0</v>
      </c>
      <c r="J67" s="79">
        <v>0</v>
      </c>
      <c r="K67" s="79">
        <v>0</v>
      </c>
      <c r="L67" s="79">
        <v>0</v>
      </c>
      <c r="M67" s="79">
        <v>0</v>
      </c>
      <c r="N67" s="79">
        <v>0</v>
      </c>
      <c r="O67" s="79">
        <v>1448788165</v>
      </c>
      <c r="P67" s="79">
        <v>1439921271</v>
      </c>
      <c r="Q67" s="76">
        <v>0</v>
      </c>
      <c r="R67" s="76">
        <v>0</v>
      </c>
      <c r="S67" s="80">
        <v>8866894</v>
      </c>
      <c r="T67" s="5"/>
      <c r="U67" s="5"/>
    </row>
    <row r="68" spans="1:21" s="43" customFormat="1" ht="48" x14ac:dyDescent="0.2">
      <c r="A68" s="44" t="s">
        <v>94</v>
      </c>
      <c r="B68" s="48" t="s">
        <v>55</v>
      </c>
      <c r="C68" s="81">
        <v>1735701898</v>
      </c>
      <c r="D68" s="49">
        <v>-754670389</v>
      </c>
      <c r="E68" s="49">
        <v>981031509</v>
      </c>
      <c r="F68" s="49">
        <v>980900710</v>
      </c>
      <c r="G68" s="49"/>
      <c r="H68" s="49"/>
      <c r="I68" s="49"/>
      <c r="J68" s="49"/>
      <c r="K68" s="49"/>
      <c r="L68" s="49">
        <v>0</v>
      </c>
      <c r="M68" s="49"/>
      <c r="N68" s="49"/>
      <c r="O68" s="49">
        <v>981031509</v>
      </c>
      <c r="P68" s="49">
        <v>980900710</v>
      </c>
      <c r="Q68" s="70">
        <v>0</v>
      </c>
      <c r="R68" s="50">
        <v>0</v>
      </c>
      <c r="S68" s="51">
        <v>130799</v>
      </c>
      <c r="T68" s="5"/>
      <c r="U68" s="5"/>
    </row>
    <row r="69" spans="1:21" s="43" customFormat="1" ht="13.9" customHeight="1" x14ac:dyDescent="0.2">
      <c r="A69" s="44" t="s">
        <v>108</v>
      </c>
      <c r="B69" s="48" t="s">
        <v>69</v>
      </c>
      <c r="C69" s="81">
        <v>260000000</v>
      </c>
      <c r="D69" s="49">
        <v>-255000000</v>
      </c>
      <c r="E69" s="49">
        <v>5000000</v>
      </c>
      <c r="F69" s="49">
        <v>523900</v>
      </c>
      <c r="G69" s="49"/>
      <c r="H69" s="49"/>
      <c r="I69" s="49"/>
      <c r="J69" s="49"/>
      <c r="K69" s="49"/>
      <c r="L69" s="49">
        <v>0</v>
      </c>
      <c r="M69" s="49"/>
      <c r="N69" s="49"/>
      <c r="O69" s="49">
        <v>5000000</v>
      </c>
      <c r="P69" s="49">
        <v>523900</v>
      </c>
      <c r="Q69" s="70">
        <v>0</v>
      </c>
      <c r="R69" s="50">
        <v>0</v>
      </c>
      <c r="S69" s="51">
        <v>4476100</v>
      </c>
      <c r="T69" s="5"/>
      <c r="U69" s="5"/>
    </row>
    <row r="70" spans="1:21" s="43" customFormat="1" ht="13.9" customHeight="1" x14ac:dyDescent="0.2">
      <c r="A70" s="44" t="s">
        <v>109</v>
      </c>
      <c r="B70" s="48" t="s">
        <v>70</v>
      </c>
      <c r="C70" s="81">
        <v>420000000</v>
      </c>
      <c r="D70" s="49">
        <v>42756656</v>
      </c>
      <c r="E70" s="49">
        <v>462756656</v>
      </c>
      <c r="F70" s="49">
        <v>458496661</v>
      </c>
      <c r="G70" s="49"/>
      <c r="H70" s="49"/>
      <c r="I70" s="49"/>
      <c r="J70" s="49"/>
      <c r="K70" s="49"/>
      <c r="L70" s="49">
        <v>0</v>
      </c>
      <c r="M70" s="49"/>
      <c r="N70" s="49"/>
      <c r="O70" s="49">
        <v>462756656</v>
      </c>
      <c r="P70" s="49">
        <v>458496661</v>
      </c>
      <c r="Q70" s="70">
        <v>0</v>
      </c>
      <c r="R70" s="50">
        <v>0</v>
      </c>
      <c r="S70" s="51">
        <v>4259995</v>
      </c>
      <c r="T70" s="5"/>
      <c r="U70" s="5"/>
    </row>
    <row r="71" spans="1:21" s="43" customFormat="1" ht="12" x14ac:dyDescent="0.2">
      <c r="A71" s="44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50"/>
      <c r="R71" s="50"/>
      <c r="S71" s="51"/>
      <c r="T71" s="5"/>
      <c r="U71" s="5"/>
    </row>
    <row r="72" spans="1:21" s="47" customFormat="1" ht="14.45" customHeight="1" x14ac:dyDescent="0.2">
      <c r="A72" s="45"/>
      <c r="B72" s="46" t="s">
        <v>71</v>
      </c>
      <c r="C72" s="79">
        <v>1530000000</v>
      </c>
      <c r="D72" s="79">
        <v>-1129951791</v>
      </c>
      <c r="E72" s="79">
        <v>400048209</v>
      </c>
      <c r="F72" s="79">
        <v>400048209</v>
      </c>
      <c r="G72" s="79">
        <v>0</v>
      </c>
      <c r="H72" s="79">
        <v>0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400048209</v>
      </c>
      <c r="P72" s="79">
        <v>400048209</v>
      </c>
      <c r="Q72" s="76">
        <v>0</v>
      </c>
      <c r="R72" s="76">
        <v>0</v>
      </c>
      <c r="S72" s="80">
        <v>0</v>
      </c>
      <c r="T72" s="5"/>
      <c r="U72" s="5"/>
    </row>
    <row r="73" spans="1:21" s="43" customFormat="1" ht="13.15" customHeight="1" x14ac:dyDescent="0.2">
      <c r="A73" s="44" t="s">
        <v>110</v>
      </c>
      <c r="B73" s="48" t="s">
        <v>72</v>
      </c>
      <c r="C73" s="81">
        <v>300000000</v>
      </c>
      <c r="D73" s="49">
        <v>-298171298</v>
      </c>
      <c r="E73" s="49">
        <v>1828702</v>
      </c>
      <c r="F73" s="49">
        <v>1828702</v>
      </c>
      <c r="G73" s="49">
        <v>0</v>
      </c>
      <c r="H73" s="49">
        <v>0</v>
      </c>
      <c r="I73" s="49"/>
      <c r="J73" s="49"/>
      <c r="K73" s="49"/>
      <c r="L73" s="49">
        <v>0</v>
      </c>
      <c r="M73" s="49">
        <v>0</v>
      </c>
      <c r="N73" s="49">
        <v>0</v>
      </c>
      <c r="O73" s="49">
        <v>1828702</v>
      </c>
      <c r="P73" s="49">
        <v>1828702</v>
      </c>
      <c r="Q73" s="70">
        <v>0</v>
      </c>
      <c r="R73" s="50">
        <v>0</v>
      </c>
      <c r="S73" s="51">
        <v>0</v>
      </c>
      <c r="T73" s="5"/>
      <c r="U73" s="5"/>
    </row>
    <row r="74" spans="1:21" s="43" customFormat="1" ht="13.15" customHeight="1" x14ac:dyDescent="0.2">
      <c r="A74" s="44" t="s">
        <v>111</v>
      </c>
      <c r="B74" s="48" t="s">
        <v>73</v>
      </c>
      <c r="C74" s="81">
        <v>410000000</v>
      </c>
      <c r="D74" s="49">
        <v>-154166493</v>
      </c>
      <c r="E74" s="49">
        <v>255833507</v>
      </c>
      <c r="F74" s="49">
        <v>255833507</v>
      </c>
      <c r="G74" s="49"/>
      <c r="H74" s="49"/>
      <c r="I74" s="49"/>
      <c r="J74" s="49"/>
      <c r="K74" s="49"/>
      <c r="L74" s="49">
        <v>0</v>
      </c>
      <c r="M74" s="49"/>
      <c r="N74" s="49"/>
      <c r="O74" s="49">
        <v>255833507</v>
      </c>
      <c r="P74" s="49">
        <v>255833507</v>
      </c>
      <c r="Q74" s="70">
        <v>0</v>
      </c>
      <c r="R74" s="50">
        <v>0</v>
      </c>
      <c r="S74" s="51">
        <v>0</v>
      </c>
      <c r="T74" s="5"/>
      <c r="U74" s="5"/>
    </row>
    <row r="75" spans="1:21" s="43" customFormat="1" ht="13.15" customHeight="1" x14ac:dyDescent="0.2">
      <c r="A75" s="44" t="s">
        <v>112</v>
      </c>
      <c r="B75" s="48" t="s">
        <v>74</v>
      </c>
      <c r="C75" s="49">
        <v>270000000</v>
      </c>
      <c r="D75" s="49">
        <v>-144000000</v>
      </c>
      <c r="E75" s="49">
        <v>126000000</v>
      </c>
      <c r="F75" s="49">
        <v>126000000</v>
      </c>
      <c r="G75" s="49"/>
      <c r="H75" s="49"/>
      <c r="I75" s="49"/>
      <c r="J75" s="49"/>
      <c r="K75" s="49"/>
      <c r="L75" s="49">
        <v>0</v>
      </c>
      <c r="M75" s="49"/>
      <c r="N75" s="49"/>
      <c r="O75" s="49">
        <v>126000000</v>
      </c>
      <c r="P75" s="49">
        <v>126000000</v>
      </c>
      <c r="Q75" s="50"/>
      <c r="R75" s="50"/>
      <c r="S75" s="51">
        <v>0</v>
      </c>
      <c r="T75" s="5"/>
      <c r="U75" s="5"/>
    </row>
    <row r="76" spans="1:21" s="43" customFormat="1" ht="12.75" customHeight="1" x14ac:dyDescent="0.2">
      <c r="A76" s="44" t="s">
        <v>113</v>
      </c>
      <c r="B76" s="48" t="s">
        <v>75</v>
      </c>
      <c r="C76" s="81">
        <v>550000000</v>
      </c>
      <c r="D76" s="49">
        <v>-533614000</v>
      </c>
      <c r="E76" s="49">
        <v>16386000</v>
      </c>
      <c r="F76" s="49">
        <v>16386000</v>
      </c>
      <c r="G76" s="49"/>
      <c r="H76" s="49"/>
      <c r="I76" s="49" t="s">
        <v>218</v>
      </c>
      <c r="J76" s="49"/>
      <c r="K76" s="49"/>
      <c r="L76" s="49">
        <v>0</v>
      </c>
      <c r="M76" s="49"/>
      <c r="N76" s="49"/>
      <c r="O76" s="49">
        <v>16386000</v>
      </c>
      <c r="P76" s="49">
        <v>16386000</v>
      </c>
      <c r="Q76" s="70">
        <v>0</v>
      </c>
      <c r="R76" s="50">
        <v>0</v>
      </c>
      <c r="S76" s="51">
        <v>0</v>
      </c>
      <c r="T76" s="5"/>
      <c r="U76" s="5"/>
    </row>
    <row r="77" spans="1:21" s="43" customFormat="1" ht="13.15" customHeight="1" x14ac:dyDescent="0.2">
      <c r="A77" s="44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50"/>
      <c r="R77" s="50"/>
      <c r="S77" s="51"/>
      <c r="T77" s="5"/>
      <c r="U77" s="5"/>
    </row>
    <row r="78" spans="1:21" s="43" customFormat="1" ht="27" customHeight="1" x14ac:dyDescent="0.2">
      <c r="A78" s="42"/>
      <c r="B78" s="77" t="s">
        <v>252</v>
      </c>
      <c r="C78" s="79">
        <v>0</v>
      </c>
      <c r="D78" s="79">
        <v>13750177646.91</v>
      </c>
      <c r="E78" s="79">
        <v>13750177646.91</v>
      </c>
      <c r="F78" s="79">
        <v>8162120753</v>
      </c>
      <c r="G78" s="192">
        <v>0</v>
      </c>
      <c r="H78" s="192">
        <v>0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79">
        <v>13750177646.91</v>
      </c>
      <c r="P78" s="79">
        <v>8162120753</v>
      </c>
      <c r="Q78" s="79">
        <v>0</v>
      </c>
      <c r="R78" s="79">
        <v>0</v>
      </c>
      <c r="S78" s="80">
        <v>5588056893.9099998</v>
      </c>
      <c r="T78" s="5"/>
      <c r="U78" s="5"/>
    </row>
    <row r="79" spans="1:21" s="43" customFormat="1" ht="13.15" customHeight="1" x14ac:dyDescent="0.2">
      <c r="A79" s="44"/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50"/>
      <c r="R79" s="50"/>
      <c r="S79" s="51"/>
      <c r="T79" s="5"/>
      <c r="U79" s="5"/>
    </row>
    <row r="80" spans="1:21" s="43" customFormat="1" ht="16.5" customHeight="1" x14ac:dyDescent="0.2">
      <c r="A80" s="42"/>
      <c r="B80" s="46" t="s">
        <v>253</v>
      </c>
      <c r="C80" s="192">
        <v>0</v>
      </c>
      <c r="D80" s="192">
        <v>767921949</v>
      </c>
      <c r="E80" s="192">
        <v>767921949</v>
      </c>
      <c r="F80" s="192">
        <v>761371927</v>
      </c>
      <c r="G80" s="192">
        <v>0</v>
      </c>
      <c r="H80" s="192">
        <v>0</v>
      </c>
      <c r="I80" s="192">
        <v>0</v>
      </c>
      <c r="J80" s="192">
        <v>0</v>
      </c>
      <c r="K80" s="192">
        <v>0</v>
      </c>
      <c r="L80" s="192">
        <v>0</v>
      </c>
      <c r="M80" s="192">
        <v>0</v>
      </c>
      <c r="N80" s="192">
        <v>0</v>
      </c>
      <c r="O80" s="192">
        <v>767921949</v>
      </c>
      <c r="P80" s="192">
        <v>761371927</v>
      </c>
      <c r="Q80" s="192">
        <v>0</v>
      </c>
      <c r="R80" s="192">
        <v>0</v>
      </c>
      <c r="S80" s="80">
        <v>6550022</v>
      </c>
      <c r="T80" s="5"/>
      <c r="U80" s="5"/>
    </row>
    <row r="81" spans="1:21" s="43" customFormat="1" ht="27" customHeight="1" x14ac:dyDescent="0.2">
      <c r="A81" s="44" t="s">
        <v>256</v>
      </c>
      <c r="B81" s="48" t="s">
        <v>309</v>
      </c>
      <c r="C81" s="49"/>
      <c r="D81" s="49">
        <v>320321949</v>
      </c>
      <c r="E81" s="49">
        <v>320321949</v>
      </c>
      <c r="F81" s="49">
        <v>314400543</v>
      </c>
      <c r="G81" s="49"/>
      <c r="H81" s="49"/>
      <c r="I81" s="49"/>
      <c r="J81" s="49"/>
      <c r="K81" s="49"/>
      <c r="L81" s="49"/>
      <c r="M81" s="49"/>
      <c r="N81" s="49"/>
      <c r="O81" s="49">
        <v>320321949</v>
      </c>
      <c r="P81" s="49">
        <v>314400543</v>
      </c>
      <c r="Q81" s="50"/>
      <c r="R81" s="50"/>
      <c r="S81" s="51">
        <v>5921406</v>
      </c>
      <c r="T81" s="5"/>
      <c r="U81" s="5"/>
    </row>
    <row r="82" spans="1:21" s="43" customFormat="1" ht="25.5" customHeight="1" x14ac:dyDescent="0.2">
      <c r="A82" s="44" t="s">
        <v>257</v>
      </c>
      <c r="B82" s="48" t="s">
        <v>254</v>
      </c>
      <c r="C82" s="49"/>
      <c r="D82" s="49">
        <v>447600000</v>
      </c>
      <c r="E82" s="49">
        <v>447600000</v>
      </c>
      <c r="F82" s="49">
        <v>446971384</v>
      </c>
      <c r="G82" s="49"/>
      <c r="H82" s="49"/>
      <c r="I82" s="49"/>
      <c r="J82" s="49"/>
      <c r="K82" s="49"/>
      <c r="L82" s="49"/>
      <c r="M82" s="49"/>
      <c r="N82" s="49"/>
      <c r="O82" s="49">
        <v>447600000</v>
      </c>
      <c r="P82" s="49">
        <v>446971384</v>
      </c>
      <c r="Q82" s="50"/>
      <c r="R82" s="50"/>
      <c r="S82" s="51">
        <v>628616</v>
      </c>
      <c r="T82" s="5"/>
      <c r="U82" s="5"/>
    </row>
    <row r="83" spans="1:21" s="43" customFormat="1" ht="13.15" customHeight="1" x14ac:dyDescent="0.2">
      <c r="A83" s="44"/>
      <c r="B83" s="48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50"/>
      <c r="R83" s="50"/>
      <c r="S83" s="51"/>
      <c r="T83" s="5"/>
      <c r="U83" s="5"/>
    </row>
    <row r="84" spans="1:21" s="43" customFormat="1" ht="36" customHeight="1" x14ac:dyDescent="0.2">
      <c r="A84" s="42"/>
      <c r="B84" s="46" t="s">
        <v>255</v>
      </c>
      <c r="C84" s="192">
        <v>0</v>
      </c>
      <c r="D84" s="192">
        <v>1928577251</v>
      </c>
      <c r="E84" s="192">
        <v>1928577251</v>
      </c>
      <c r="F84" s="192">
        <v>1651985806</v>
      </c>
      <c r="G84" s="192">
        <v>0</v>
      </c>
      <c r="H84" s="192">
        <v>0</v>
      </c>
      <c r="I84" s="192">
        <v>0</v>
      </c>
      <c r="J84" s="192">
        <v>0</v>
      </c>
      <c r="K84" s="192">
        <v>0</v>
      </c>
      <c r="L84" s="192">
        <v>0</v>
      </c>
      <c r="M84" s="192">
        <v>0</v>
      </c>
      <c r="N84" s="192">
        <v>0</v>
      </c>
      <c r="O84" s="192">
        <v>1928577251</v>
      </c>
      <c r="P84" s="192">
        <v>1651985806</v>
      </c>
      <c r="Q84" s="192">
        <v>0</v>
      </c>
      <c r="R84" s="192">
        <v>0</v>
      </c>
      <c r="S84" s="238">
        <v>276591445</v>
      </c>
      <c r="T84" s="5"/>
      <c r="U84" s="5"/>
    </row>
    <row r="85" spans="1:21" s="43" customFormat="1" ht="23.25" customHeight="1" x14ac:dyDescent="0.2">
      <c r="A85" s="44" t="s">
        <v>267</v>
      </c>
      <c r="B85" s="48" t="s">
        <v>261</v>
      </c>
      <c r="C85" s="49"/>
      <c r="D85" s="49">
        <v>58000000</v>
      </c>
      <c r="E85" s="49">
        <v>58000000</v>
      </c>
      <c r="F85" s="49">
        <v>58000000</v>
      </c>
      <c r="G85" s="49"/>
      <c r="H85" s="49"/>
      <c r="I85" s="49"/>
      <c r="J85" s="49"/>
      <c r="K85" s="49"/>
      <c r="L85" s="49"/>
      <c r="M85" s="49"/>
      <c r="N85" s="49"/>
      <c r="O85" s="49">
        <v>58000000</v>
      </c>
      <c r="P85" s="49">
        <v>58000000</v>
      </c>
      <c r="Q85" s="50"/>
      <c r="R85" s="50"/>
      <c r="S85" s="51">
        <v>0</v>
      </c>
      <c r="T85" s="5"/>
      <c r="U85" s="5"/>
    </row>
    <row r="86" spans="1:21" s="43" customFormat="1" ht="39.75" customHeight="1" x14ac:dyDescent="0.2">
      <c r="A86" s="44" t="s">
        <v>268</v>
      </c>
      <c r="B86" s="48" t="s">
        <v>258</v>
      </c>
      <c r="C86" s="49"/>
      <c r="D86" s="49">
        <v>311700453</v>
      </c>
      <c r="E86" s="49">
        <v>311700453</v>
      </c>
      <c r="F86" s="49">
        <v>108800000</v>
      </c>
      <c r="G86" s="49"/>
      <c r="H86" s="49"/>
      <c r="I86" s="49"/>
      <c r="J86" s="49"/>
      <c r="K86" s="49"/>
      <c r="L86" s="49"/>
      <c r="M86" s="49"/>
      <c r="N86" s="49"/>
      <c r="O86" s="49">
        <v>311700453</v>
      </c>
      <c r="P86" s="49">
        <v>108800000</v>
      </c>
      <c r="Q86" s="50"/>
      <c r="R86" s="50"/>
      <c r="S86" s="51">
        <v>202900453</v>
      </c>
      <c r="T86" s="5"/>
      <c r="U86" s="5"/>
    </row>
    <row r="87" spans="1:21" s="43" customFormat="1" ht="39" customHeight="1" x14ac:dyDescent="0.2">
      <c r="A87" s="44" t="s">
        <v>269</v>
      </c>
      <c r="B87" s="48" t="s">
        <v>262</v>
      </c>
      <c r="C87" s="49"/>
      <c r="D87" s="49">
        <v>45000000</v>
      </c>
      <c r="E87" s="49">
        <v>45000000</v>
      </c>
      <c r="F87" s="49">
        <v>19900000</v>
      </c>
      <c r="G87" s="49"/>
      <c r="H87" s="49"/>
      <c r="I87" s="49"/>
      <c r="J87" s="49"/>
      <c r="K87" s="49"/>
      <c r="L87" s="49"/>
      <c r="M87" s="49"/>
      <c r="N87" s="49"/>
      <c r="O87" s="49">
        <v>45000000</v>
      </c>
      <c r="P87" s="49">
        <v>19900000</v>
      </c>
      <c r="Q87" s="50"/>
      <c r="R87" s="50"/>
      <c r="S87" s="51">
        <v>25100000</v>
      </c>
      <c r="T87" s="5"/>
      <c r="U87" s="5"/>
    </row>
    <row r="88" spans="1:21" s="43" customFormat="1" ht="25.5" customHeight="1" x14ac:dyDescent="0.2">
      <c r="A88" s="44" t="s">
        <v>270</v>
      </c>
      <c r="B88" s="48" t="s">
        <v>259</v>
      </c>
      <c r="C88" s="49"/>
      <c r="D88" s="49">
        <v>1072976590</v>
      </c>
      <c r="E88" s="49">
        <v>1072976590</v>
      </c>
      <c r="F88" s="49">
        <v>1053805368</v>
      </c>
      <c r="G88" s="49"/>
      <c r="H88" s="49"/>
      <c r="I88" s="49"/>
      <c r="J88" s="49"/>
      <c r="K88" s="49"/>
      <c r="L88" s="49"/>
      <c r="M88" s="49"/>
      <c r="N88" s="49"/>
      <c r="O88" s="49">
        <v>1072976590</v>
      </c>
      <c r="P88" s="49">
        <v>1053805368</v>
      </c>
      <c r="Q88" s="50"/>
      <c r="R88" s="50"/>
      <c r="S88" s="51">
        <v>19171222</v>
      </c>
      <c r="T88" s="5"/>
      <c r="U88" s="5"/>
    </row>
    <row r="89" spans="1:21" s="43" customFormat="1" ht="21.75" customHeight="1" x14ac:dyDescent="0.2">
      <c r="A89" s="44" t="s">
        <v>271</v>
      </c>
      <c r="B89" s="48" t="s">
        <v>260</v>
      </c>
      <c r="C89" s="49"/>
      <c r="D89" s="49">
        <v>440900208</v>
      </c>
      <c r="E89" s="49">
        <v>440900208</v>
      </c>
      <c r="F89" s="49">
        <v>411480438</v>
      </c>
      <c r="G89" s="49"/>
      <c r="H89" s="49"/>
      <c r="I89" s="49"/>
      <c r="J89" s="49"/>
      <c r="K89" s="49"/>
      <c r="L89" s="49"/>
      <c r="M89" s="49"/>
      <c r="N89" s="49"/>
      <c r="O89" s="49">
        <v>440900208</v>
      </c>
      <c r="P89" s="49">
        <v>411480438</v>
      </c>
      <c r="Q89" s="50"/>
      <c r="R89" s="50"/>
      <c r="S89" s="51">
        <v>29419770</v>
      </c>
      <c r="T89" s="5"/>
      <c r="U89" s="5"/>
    </row>
    <row r="90" spans="1:21" s="43" customFormat="1" ht="13.15" customHeight="1" x14ac:dyDescent="0.2">
      <c r="A90" s="44"/>
      <c r="B90" s="48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50"/>
      <c r="R90" s="50"/>
      <c r="S90" s="51"/>
      <c r="T90" s="5"/>
      <c r="U90" s="5"/>
    </row>
    <row r="91" spans="1:21" s="43" customFormat="1" ht="36" customHeight="1" x14ac:dyDescent="0.2">
      <c r="A91" s="42"/>
      <c r="B91" s="46" t="s">
        <v>299</v>
      </c>
      <c r="C91" s="192">
        <v>0</v>
      </c>
      <c r="D91" s="192">
        <v>4568658960.75</v>
      </c>
      <c r="E91" s="192">
        <v>4568658960.75</v>
      </c>
      <c r="F91" s="192">
        <v>2409296470</v>
      </c>
      <c r="G91" s="192">
        <v>0</v>
      </c>
      <c r="H91" s="192">
        <v>0</v>
      </c>
      <c r="I91" s="192">
        <v>0</v>
      </c>
      <c r="J91" s="192">
        <v>0</v>
      </c>
      <c r="K91" s="192">
        <v>0</v>
      </c>
      <c r="L91" s="192">
        <v>0</v>
      </c>
      <c r="M91" s="192">
        <v>0</v>
      </c>
      <c r="N91" s="192">
        <v>0</v>
      </c>
      <c r="O91" s="192">
        <v>4568658960.75</v>
      </c>
      <c r="P91" s="192">
        <v>2409296470</v>
      </c>
      <c r="Q91" s="192">
        <v>0</v>
      </c>
      <c r="R91" s="192">
        <v>0</v>
      </c>
      <c r="S91" s="238">
        <v>2159362490.75</v>
      </c>
      <c r="T91" s="5"/>
      <c r="U91" s="5"/>
    </row>
    <row r="92" spans="1:21" s="43" customFormat="1" ht="23.25" customHeight="1" x14ac:dyDescent="0.2">
      <c r="A92" s="44" t="s">
        <v>272</v>
      </c>
      <c r="B92" s="48" t="s">
        <v>277</v>
      </c>
      <c r="C92" s="49"/>
      <c r="D92" s="49">
        <v>576842513</v>
      </c>
      <c r="E92" s="49">
        <v>576842513</v>
      </c>
      <c r="F92" s="49">
        <v>170491497</v>
      </c>
      <c r="G92" s="49"/>
      <c r="H92" s="49"/>
      <c r="I92" s="49"/>
      <c r="J92" s="49"/>
      <c r="K92" s="49"/>
      <c r="L92" s="49"/>
      <c r="M92" s="49"/>
      <c r="N92" s="49"/>
      <c r="O92" s="49">
        <v>576842513</v>
      </c>
      <c r="P92" s="49">
        <v>170491497</v>
      </c>
      <c r="Q92" s="50"/>
      <c r="R92" s="50"/>
      <c r="S92" s="51">
        <v>406351016</v>
      </c>
      <c r="T92" s="5"/>
      <c r="U92" s="5"/>
    </row>
    <row r="93" spans="1:21" s="43" customFormat="1" ht="23.25" customHeight="1" x14ac:dyDescent="0.2">
      <c r="A93" s="44" t="s">
        <v>340</v>
      </c>
      <c r="B93" s="48" t="s">
        <v>277</v>
      </c>
      <c r="C93" s="49"/>
      <c r="D93" s="49">
        <v>1058491801.75</v>
      </c>
      <c r="E93" s="49">
        <v>1058491801.75</v>
      </c>
      <c r="F93" s="49">
        <v>0</v>
      </c>
      <c r="G93" s="49"/>
      <c r="H93" s="49"/>
      <c r="I93" s="49"/>
      <c r="J93" s="49"/>
      <c r="K93" s="49"/>
      <c r="L93" s="49"/>
      <c r="M93" s="49"/>
      <c r="N93" s="49"/>
      <c r="O93" s="49">
        <v>1058491801.75</v>
      </c>
      <c r="P93" s="49">
        <v>0</v>
      </c>
      <c r="Q93" s="50"/>
      <c r="R93" s="50"/>
      <c r="S93" s="51">
        <v>1058491801.75</v>
      </c>
      <c r="T93" s="5"/>
      <c r="U93" s="5"/>
    </row>
    <row r="94" spans="1:21" s="43" customFormat="1" ht="22.5" customHeight="1" x14ac:dyDescent="0.2">
      <c r="A94" s="44" t="s">
        <v>273</v>
      </c>
      <c r="B94" s="48" t="s">
        <v>263</v>
      </c>
      <c r="C94" s="49"/>
      <c r="D94" s="49">
        <v>474804973</v>
      </c>
      <c r="E94" s="49">
        <v>474804973</v>
      </c>
      <c r="F94" s="49">
        <v>473804973</v>
      </c>
      <c r="G94" s="49"/>
      <c r="H94" s="49"/>
      <c r="I94" s="49"/>
      <c r="J94" s="49"/>
      <c r="K94" s="49"/>
      <c r="L94" s="49"/>
      <c r="M94" s="49"/>
      <c r="N94" s="49"/>
      <c r="O94" s="49">
        <v>474804973</v>
      </c>
      <c r="P94" s="49">
        <v>473804973</v>
      </c>
      <c r="Q94" s="50"/>
      <c r="R94" s="50"/>
      <c r="S94" s="51">
        <v>1000000</v>
      </c>
      <c r="T94" s="5"/>
      <c r="U94" s="5"/>
    </row>
    <row r="95" spans="1:21" s="43" customFormat="1" ht="27.75" customHeight="1" x14ac:dyDescent="0.2">
      <c r="A95" s="44" t="s">
        <v>274</v>
      </c>
      <c r="B95" s="48" t="s">
        <v>275</v>
      </c>
      <c r="C95" s="49"/>
      <c r="D95" s="49">
        <v>2402519673</v>
      </c>
      <c r="E95" s="49">
        <v>2402519673</v>
      </c>
      <c r="F95" s="49">
        <v>1750000000</v>
      </c>
      <c r="G95" s="49"/>
      <c r="H95" s="49"/>
      <c r="I95" s="49"/>
      <c r="J95" s="49"/>
      <c r="K95" s="49"/>
      <c r="L95" s="49"/>
      <c r="M95" s="49"/>
      <c r="N95" s="49"/>
      <c r="O95" s="49">
        <v>2402519673</v>
      </c>
      <c r="P95" s="49">
        <v>1750000000</v>
      </c>
      <c r="Q95" s="50"/>
      <c r="R95" s="50"/>
      <c r="S95" s="51">
        <v>652519673</v>
      </c>
      <c r="T95" s="5"/>
      <c r="U95" s="5"/>
    </row>
    <row r="96" spans="1:21" s="43" customFormat="1" ht="29.25" customHeight="1" x14ac:dyDescent="0.2">
      <c r="A96" s="44" t="s">
        <v>276</v>
      </c>
      <c r="B96" s="48" t="s">
        <v>264</v>
      </c>
      <c r="C96" s="49"/>
      <c r="D96" s="49">
        <v>56000000</v>
      </c>
      <c r="E96" s="49">
        <v>56000000</v>
      </c>
      <c r="F96" s="49">
        <v>15000000</v>
      </c>
      <c r="G96" s="49"/>
      <c r="H96" s="49"/>
      <c r="I96" s="49"/>
      <c r="J96" s="49"/>
      <c r="K96" s="49"/>
      <c r="L96" s="49"/>
      <c r="M96" s="49"/>
      <c r="N96" s="49"/>
      <c r="O96" s="49">
        <v>56000000</v>
      </c>
      <c r="P96" s="49">
        <v>15000000</v>
      </c>
      <c r="Q96" s="50"/>
      <c r="R96" s="50"/>
      <c r="S96" s="51">
        <v>41000000</v>
      </c>
      <c r="T96" s="5"/>
      <c r="U96" s="5"/>
    </row>
    <row r="97" spans="1:21" s="43" customFormat="1" ht="13.15" customHeight="1" x14ac:dyDescent="0.2">
      <c r="A97" s="44"/>
      <c r="B97" s="48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50"/>
      <c r="R97" s="50"/>
      <c r="S97" s="51"/>
      <c r="T97" s="5"/>
      <c r="U97" s="5"/>
    </row>
    <row r="98" spans="1:21" s="43" customFormat="1" ht="24" customHeight="1" x14ac:dyDescent="0.2">
      <c r="A98" s="42"/>
      <c r="B98" s="46" t="s">
        <v>64</v>
      </c>
      <c r="C98" s="192">
        <v>0</v>
      </c>
      <c r="D98" s="192">
        <v>2809895106</v>
      </c>
      <c r="E98" s="192">
        <v>2809895106</v>
      </c>
      <c r="F98" s="192">
        <v>911096234</v>
      </c>
      <c r="G98" s="192">
        <v>0</v>
      </c>
      <c r="H98" s="192">
        <v>0</v>
      </c>
      <c r="I98" s="192">
        <v>0</v>
      </c>
      <c r="J98" s="192">
        <v>0</v>
      </c>
      <c r="K98" s="192">
        <v>0</v>
      </c>
      <c r="L98" s="192">
        <v>0</v>
      </c>
      <c r="M98" s="192">
        <v>0</v>
      </c>
      <c r="N98" s="192">
        <v>0</v>
      </c>
      <c r="O98" s="192">
        <v>2809895106</v>
      </c>
      <c r="P98" s="192">
        <v>911096234</v>
      </c>
      <c r="Q98" s="192">
        <v>0</v>
      </c>
      <c r="R98" s="192">
        <v>0</v>
      </c>
      <c r="S98" s="238">
        <v>1898798872</v>
      </c>
      <c r="T98" s="5"/>
      <c r="U98" s="5"/>
    </row>
    <row r="99" spans="1:21" s="43" customFormat="1" ht="19.5" customHeight="1" x14ac:dyDescent="0.2">
      <c r="A99" s="44" t="s">
        <v>278</v>
      </c>
      <c r="B99" s="48" t="s">
        <v>265</v>
      </c>
      <c r="C99" s="49"/>
      <c r="D99" s="49">
        <v>1070949270</v>
      </c>
      <c r="E99" s="49">
        <v>1070949270</v>
      </c>
      <c r="F99" s="49">
        <v>0</v>
      </c>
      <c r="G99" s="49"/>
      <c r="H99" s="49"/>
      <c r="I99" s="49"/>
      <c r="J99" s="49"/>
      <c r="K99" s="49"/>
      <c r="L99" s="49"/>
      <c r="M99" s="49"/>
      <c r="N99" s="49"/>
      <c r="O99" s="49">
        <v>1070949270</v>
      </c>
      <c r="P99" s="49">
        <v>0</v>
      </c>
      <c r="Q99" s="50"/>
      <c r="R99" s="50"/>
      <c r="S99" s="51">
        <v>1070949270</v>
      </c>
      <c r="T99" s="5"/>
      <c r="U99" s="5"/>
    </row>
    <row r="100" spans="1:21" s="43" customFormat="1" ht="23.25" customHeight="1" x14ac:dyDescent="0.2">
      <c r="A100" s="44" t="s">
        <v>279</v>
      </c>
      <c r="B100" s="48" t="s">
        <v>266</v>
      </c>
      <c r="C100" s="49"/>
      <c r="D100" s="49">
        <v>1738945836</v>
      </c>
      <c r="E100" s="49">
        <v>1738945836</v>
      </c>
      <c r="F100" s="49">
        <v>911096234</v>
      </c>
      <c r="G100" s="49"/>
      <c r="H100" s="49"/>
      <c r="I100" s="49"/>
      <c r="J100" s="49"/>
      <c r="K100" s="49"/>
      <c r="L100" s="49"/>
      <c r="M100" s="49"/>
      <c r="N100" s="49"/>
      <c r="O100" s="49">
        <v>1738945836</v>
      </c>
      <c r="P100" s="49">
        <v>911096234</v>
      </c>
      <c r="Q100" s="50"/>
      <c r="R100" s="50"/>
      <c r="S100" s="51">
        <v>827849602</v>
      </c>
      <c r="T100" s="5"/>
      <c r="U100" s="5"/>
    </row>
    <row r="101" spans="1:21" s="43" customFormat="1" ht="13.15" customHeight="1" x14ac:dyDescent="0.2">
      <c r="A101" s="44"/>
      <c r="B101" s="48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50"/>
      <c r="R101" s="50"/>
      <c r="S101" s="51"/>
      <c r="T101" s="5"/>
      <c r="U101" s="5"/>
    </row>
    <row r="102" spans="1:21" s="43" customFormat="1" ht="24" customHeight="1" x14ac:dyDescent="0.2">
      <c r="A102" s="42"/>
      <c r="B102" s="46" t="s">
        <v>300</v>
      </c>
      <c r="C102" s="192">
        <v>0</v>
      </c>
      <c r="D102" s="192">
        <v>100000000</v>
      </c>
      <c r="E102" s="192">
        <v>100000000</v>
      </c>
      <c r="F102" s="192">
        <v>99780251</v>
      </c>
      <c r="G102" s="192">
        <v>0</v>
      </c>
      <c r="H102" s="192">
        <v>0</v>
      </c>
      <c r="I102" s="192">
        <v>0</v>
      </c>
      <c r="J102" s="192">
        <v>0</v>
      </c>
      <c r="K102" s="192">
        <v>0</v>
      </c>
      <c r="L102" s="192">
        <v>0</v>
      </c>
      <c r="M102" s="192">
        <v>0</v>
      </c>
      <c r="N102" s="192">
        <v>0</v>
      </c>
      <c r="O102" s="192">
        <v>100000000</v>
      </c>
      <c r="P102" s="192">
        <v>99780251</v>
      </c>
      <c r="Q102" s="192">
        <v>0</v>
      </c>
      <c r="R102" s="192">
        <v>0</v>
      </c>
      <c r="S102" s="238">
        <v>219749</v>
      </c>
      <c r="T102" s="5"/>
      <c r="U102" s="5"/>
    </row>
    <row r="103" spans="1:21" s="43" customFormat="1" ht="26.25" customHeight="1" x14ac:dyDescent="0.2">
      <c r="A103" s="44" t="s">
        <v>281</v>
      </c>
      <c r="B103" s="48" t="s">
        <v>280</v>
      </c>
      <c r="C103" s="49"/>
      <c r="D103" s="49">
        <v>100000000</v>
      </c>
      <c r="E103" s="49">
        <v>100000000</v>
      </c>
      <c r="F103" s="49">
        <v>99780251</v>
      </c>
      <c r="G103" s="49"/>
      <c r="H103" s="49"/>
      <c r="I103" s="49"/>
      <c r="J103" s="49"/>
      <c r="K103" s="49"/>
      <c r="L103" s="49"/>
      <c r="M103" s="49"/>
      <c r="N103" s="49"/>
      <c r="O103" s="49">
        <v>100000000</v>
      </c>
      <c r="P103" s="49">
        <v>99780251</v>
      </c>
      <c r="Q103" s="50"/>
      <c r="R103" s="50"/>
      <c r="S103" s="51">
        <v>219749</v>
      </c>
      <c r="T103" s="5"/>
      <c r="U103" s="5"/>
    </row>
    <row r="104" spans="1:21" s="43" customFormat="1" ht="13.15" customHeight="1" x14ac:dyDescent="0.2">
      <c r="A104" s="44"/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50"/>
      <c r="R104" s="50"/>
      <c r="S104" s="51"/>
      <c r="T104" s="5"/>
      <c r="U104" s="5"/>
    </row>
    <row r="105" spans="1:21" s="43" customFormat="1" ht="24" customHeight="1" x14ac:dyDescent="0.2">
      <c r="A105" s="42"/>
      <c r="B105" s="46" t="s">
        <v>304</v>
      </c>
      <c r="C105" s="192">
        <v>0</v>
      </c>
      <c r="D105" s="192">
        <v>2323148261</v>
      </c>
      <c r="E105" s="192">
        <v>2323148261</v>
      </c>
      <c r="F105" s="192">
        <v>1333345658</v>
      </c>
      <c r="G105" s="192">
        <v>0</v>
      </c>
      <c r="H105" s="192">
        <v>0</v>
      </c>
      <c r="I105" s="192">
        <v>0</v>
      </c>
      <c r="J105" s="192">
        <v>0</v>
      </c>
      <c r="K105" s="192">
        <v>0</v>
      </c>
      <c r="L105" s="192">
        <v>0</v>
      </c>
      <c r="M105" s="192">
        <v>0</v>
      </c>
      <c r="N105" s="192">
        <v>0</v>
      </c>
      <c r="O105" s="192">
        <v>2323148261</v>
      </c>
      <c r="P105" s="192">
        <v>1333345658</v>
      </c>
      <c r="Q105" s="192">
        <v>0</v>
      </c>
      <c r="R105" s="192">
        <v>0</v>
      </c>
      <c r="S105" s="238">
        <v>989802603</v>
      </c>
      <c r="T105" s="5"/>
      <c r="U105" s="5"/>
    </row>
    <row r="106" spans="1:21" s="43" customFormat="1" ht="24" customHeight="1" x14ac:dyDescent="0.2">
      <c r="A106" s="44" t="s">
        <v>290</v>
      </c>
      <c r="B106" s="48" t="s">
        <v>289</v>
      </c>
      <c r="C106" s="49"/>
      <c r="D106" s="49">
        <v>980962836</v>
      </c>
      <c r="E106" s="49">
        <v>980962836</v>
      </c>
      <c r="F106" s="49">
        <v>0</v>
      </c>
      <c r="G106" s="49"/>
      <c r="H106" s="49"/>
      <c r="I106" s="49"/>
      <c r="J106" s="49"/>
      <c r="K106" s="49"/>
      <c r="L106" s="49"/>
      <c r="M106" s="49"/>
      <c r="N106" s="49"/>
      <c r="O106" s="49">
        <v>980962836</v>
      </c>
      <c r="P106" s="49">
        <v>0</v>
      </c>
      <c r="Q106" s="50"/>
      <c r="R106" s="50"/>
      <c r="S106" s="51">
        <v>980962836</v>
      </c>
      <c r="T106" s="5"/>
      <c r="U106" s="5"/>
    </row>
    <row r="107" spans="1:21" s="43" customFormat="1" ht="24" customHeight="1" x14ac:dyDescent="0.2">
      <c r="A107" s="44" t="s">
        <v>291</v>
      </c>
      <c r="B107" s="48" t="s">
        <v>283</v>
      </c>
      <c r="C107" s="49"/>
      <c r="D107" s="49">
        <v>155282497</v>
      </c>
      <c r="E107" s="49">
        <v>155282497</v>
      </c>
      <c r="F107" s="49">
        <v>155000000</v>
      </c>
      <c r="G107" s="49"/>
      <c r="H107" s="49"/>
      <c r="I107" s="49"/>
      <c r="J107" s="49"/>
      <c r="K107" s="49"/>
      <c r="L107" s="49"/>
      <c r="M107" s="49"/>
      <c r="N107" s="49"/>
      <c r="O107" s="49">
        <v>155282497</v>
      </c>
      <c r="P107" s="49">
        <v>155000000</v>
      </c>
      <c r="Q107" s="50"/>
      <c r="R107" s="50"/>
      <c r="S107" s="51">
        <v>282497</v>
      </c>
      <c r="T107" s="5"/>
      <c r="U107" s="5"/>
    </row>
    <row r="108" spans="1:21" s="43" customFormat="1" ht="23.25" customHeight="1" x14ac:dyDescent="0.2">
      <c r="A108" s="44" t="s">
        <v>292</v>
      </c>
      <c r="B108" s="48" t="s">
        <v>284</v>
      </c>
      <c r="C108" s="49"/>
      <c r="D108" s="49">
        <v>1186902928</v>
      </c>
      <c r="E108" s="49">
        <v>1186902928</v>
      </c>
      <c r="F108" s="49">
        <v>1178345658</v>
      </c>
      <c r="G108" s="49"/>
      <c r="H108" s="49"/>
      <c r="I108" s="49"/>
      <c r="J108" s="49"/>
      <c r="K108" s="49"/>
      <c r="L108" s="49"/>
      <c r="M108" s="49"/>
      <c r="N108" s="49"/>
      <c r="O108" s="49">
        <v>1186902928</v>
      </c>
      <c r="P108" s="49">
        <v>1178345658</v>
      </c>
      <c r="Q108" s="50"/>
      <c r="R108" s="50"/>
      <c r="S108" s="51">
        <v>8557270</v>
      </c>
      <c r="T108" s="5"/>
      <c r="U108" s="5"/>
    </row>
    <row r="109" spans="1:21" s="43" customFormat="1" ht="13.15" customHeight="1" x14ac:dyDescent="0.2">
      <c r="A109" s="44"/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50"/>
      <c r="R109" s="50"/>
      <c r="S109" s="51"/>
      <c r="T109" s="5"/>
      <c r="U109" s="5"/>
    </row>
    <row r="110" spans="1:21" s="43" customFormat="1" ht="37.5" customHeight="1" x14ac:dyDescent="0.2">
      <c r="A110" s="42"/>
      <c r="B110" s="46" t="s">
        <v>305</v>
      </c>
      <c r="C110" s="192">
        <v>0</v>
      </c>
      <c r="D110" s="192">
        <v>157114880.16</v>
      </c>
      <c r="E110" s="192">
        <v>157114880.16</v>
      </c>
      <c r="F110" s="192">
        <v>153000000</v>
      </c>
      <c r="G110" s="192">
        <v>0</v>
      </c>
      <c r="H110" s="192">
        <v>0</v>
      </c>
      <c r="I110" s="192">
        <v>0</v>
      </c>
      <c r="J110" s="192">
        <v>0</v>
      </c>
      <c r="K110" s="192">
        <v>0</v>
      </c>
      <c r="L110" s="192">
        <v>0</v>
      </c>
      <c r="M110" s="192">
        <v>0</v>
      </c>
      <c r="N110" s="192">
        <v>0</v>
      </c>
      <c r="O110" s="192">
        <v>157114880.16</v>
      </c>
      <c r="P110" s="192">
        <v>153000000</v>
      </c>
      <c r="Q110" s="192">
        <v>0</v>
      </c>
      <c r="R110" s="192">
        <v>0</v>
      </c>
      <c r="S110" s="238">
        <v>4114880.16</v>
      </c>
      <c r="T110" s="5"/>
      <c r="U110" s="5"/>
    </row>
    <row r="111" spans="1:21" s="43" customFormat="1" ht="23.25" customHeight="1" x14ac:dyDescent="0.2">
      <c r="A111" s="44" t="s">
        <v>293</v>
      </c>
      <c r="B111" s="48" t="s">
        <v>282</v>
      </c>
      <c r="C111" s="49"/>
      <c r="D111" s="49">
        <v>155169556</v>
      </c>
      <c r="E111" s="49">
        <v>155169556</v>
      </c>
      <c r="F111" s="49">
        <v>151054676</v>
      </c>
      <c r="G111" s="49"/>
      <c r="H111" s="49"/>
      <c r="I111" s="49"/>
      <c r="J111" s="49"/>
      <c r="K111" s="49"/>
      <c r="L111" s="49"/>
      <c r="M111" s="49"/>
      <c r="N111" s="49"/>
      <c r="O111" s="49">
        <v>155169556</v>
      </c>
      <c r="P111" s="49">
        <v>151054676</v>
      </c>
      <c r="Q111" s="50"/>
      <c r="R111" s="50"/>
      <c r="S111" s="51">
        <v>4114880</v>
      </c>
      <c r="T111" s="5"/>
      <c r="U111" s="5"/>
    </row>
    <row r="112" spans="1:21" s="43" customFormat="1" ht="23.25" customHeight="1" x14ac:dyDescent="0.2">
      <c r="A112" s="44" t="s">
        <v>341</v>
      </c>
      <c r="B112" s="48" t="s">
        <v>282</v>
      </c>
      <c r="C112" s="49"/>
      <c r="D112" s="49">
        <v>1945324.16</v>
      </c>
      <c r="E112" s="49">
        <v>1945324.16</v>
      </c>
      <c r="F112" s="49">
        <v>1945324</v>
      </c>
      <c r="G112" s="49"/>
      <c r="H112" s="49"/>
      <c r="I112" s="49"/>
      <c r="J112" s="49"/>
      <c r="K112" s="49"/>
      <c r="L112" s="49"/>
      <c r="M112" s="49"/>
      <c r="N112" s="49"/>
      <c r="O112" s="49">
        <v>1945324.16</v>
      </c>
      <c r="P112" s="49">
        <v>1945324</v>
      </c>
      <c r="Q112" s="50"/>
      <c r="R112" s="50"/>
      <c r="S112" s="51">
        <v>0.15999999991618097</v>
      </c>
      <c r="T112" s="5"/>
      <c r="U112" s="5"/>
    </row>
    <row r="113" spans="1:21" s="43" customFormat="1" ht="13.15" customHeight="1" x14ac:dyDescent="0.2">
      <c r="A113" s="44"/>
      <c r="B113" s="48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50"/>
      <c r="R113" s="50"/>
      <c r="S113" s="51"/>
      <c r="T113" s="5"/>
      <c r="U113" s="5"/>
    </row>
    <row r="114" spans="1:21" s="43" customFormat="1" ht="24.75" customHeight="1" x14ac:dyDescent="0.2">
      <c r="A114" s="42"/>
      <c r="B114" s="46" t="s">
        <v>301</v>
      </c>
      <c r="C114" s="192">
        <v>0</v>
      </c>
      <c r="D114" s="192">
        <v>140000000</v>
      </c>
      <c r="E114" s="192">
        <v>140000000</v>
      </c>
      <c r="F114" s="192">
        <v>0</v>
      </c>
      <c r="G114" s="192">
        <v>0</v>
      </c>
      <c r="H114" s="192">
        <v>0</v>
      </c>
      <c r="I114" s="192">
        <v>0</v>
      </c>
      <c r="J114" s="192">
        <v>0</v>
      </c>
      <c r="K114" s="192">
        <v>0</v>
      </c>
      <c r="L114" s="192">
        <v>0</v>
      </c>
      <c r="M114" s="192">
        <v>0</v>
      </c>
      <c r="N114" s="192">
        <v>0</v>
      </c>
      <c r="O114" s="192">
        <v>140000000</v>
      </c>
      <c r="P114" s="192">
        <v>0</v>
      </c>
      <c r="Q114" s="192">
        <v>0</v>
      </c>
      <c r="R114" s="192">
        <v>0</v>
      </c>
      <c r="S114" s="238">
        <v>140000000</v>
      </c>
      <c r="T114" s="5"/>
      <c r="U114" s="5"/>
    </row>
    <row r="115" spans="1:21" s="43" customFormat="1" ht="23.25" customHeight="1" x14ac:dyDescent="0.2">
      <c r="A115" s="44" t="s">
        <v>294</v>
      </c>
      <c r="B115" s="48" t="s">
        <v>285</v>
      </c>
      <c r="C115" s="49"/>
      <c r="D115" s="49">
        <v>140000000</v>
      </c>
      <c r="E115" s="49">
        <v>140000000</v>
      </c>
      <c r="F115" s="49">
        <v>0</v>
      </c>
      <c r="G115" s="49"/>
      <c r="H115" s="49"/>
      <c r="I115" s="49"/>
      <c r="J115" s="49"/>
      <c r="K115" s="49"/>
      <c r="L115" s="49"/>
      <c r="M115" s="49"/>
      <c r="N115" s="49"/>
      <c r="O115" s="49">
        <v>140000000</v>
      </c>
      <c r="P115" s="49">
        <v>0</v>
      </c>
      <c r="Q115" s="50"/>
      <c r="R115" s="50"/>
      <c r="S115" s="51">
        <v>140000000</v>
      </c>
      <c r="T115" s="5"/>
      <c r="U115" s="5"/>
    </row>
    <row r="116" spans="1:21" s="43" customFormat="1" ht="13.15" customHeight="1" x14ac:dyDescent="0.2">
      <c r="A116" s="44"/>
      <c r="B116" s="48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50"/>
      <c r="R116" s="50"/>
      <c r="S116" s="51"/>
      <c r="T116" s="5"/>
      <c r="U116" s="5"/>
    </row>
    <row r="117" spans="1:21" s="43" customFormat="1" ht="35.25" customHeight="1" x14ac:dyDescent="0.2">
      <c r="A117" s="42"/>
      <c r="B117" s="46" t="s">
        <v>302</v>
      </c>
      <c r="C117" s="192">
        <v>0</v>
      </c>
      <c r="D117" s="192">
        <v>954861239</v>
      </c>
      <c r="E117" s="192">
        <v>954861239</v>
      </c>
      <c r="F117" s="192">
        <v>842244407</v>
      </c>
      <c r="G117" s="192">
        <v>0</v>
      </c>
      <c r="H117" s="192">
        <v>0</v>
      </c>
      <c r="I117" s="192">
        <v>0</v>
      </c>
      <c r="J117" s="192">
        <v>0</v>
      </c>
      <c r="K117" s="192">
        <v>0</v>
      </c>
      <c r="L117" s="192">
        <v>0</v>
      </c>
      <c r="M117" s="192">
        <v>0</v>
      </c>
      <c r="N117" s="192">
        <v>0</v>
      </c>
      <c r="O117" s="192">
        <v>954861239</v>
      </c>
      <c r="P117" s="192">
        <v>842244407</v>
      </c>
      <c r="Q117" s="192">
        <v>0</v>
      </c>
      <c r="R117" s="192">
        <v>0</v>
      </c>
      <c r="S117" s="238">
        <v>112616832</v>
      </c>
      <c r="T117" s="5"/>
      <c r="U117" s="5"/>
    </row>
    <row r="118" spans="1:21" s="43" customFormat="1" ht="24" customHeight="1" x14ac:dyDescent="0.2">
      <c r="A118" s="44" t="s">
        <v>295</v>
      </c>
      <c r="B118" s="48" t="s">
        <v>286</v>
      </c>
      <c r="C118" s="49"/>
      <c r="D118" s="201">
        <v>0</v>
      </c>
      <c r="E118" s="49">
        <v>0</v>
      </c>
      <c r="F118" s="49">
        <v>0</v>
      </c>
      <c r="G118" s="49"/>
      <c r="H118" s="49"/>
      <c r="I118" s="49"/>
      <c r="J118" s="49"/>
      <c r="K118" s="49"/>
      <c r="L118" s="49"/>
      <c r="M118" s="49"/>
      <c r="N118" s="49"/>
      <c r="O118" s="49">
        <v>0</v>
      </c>
      <c r="P118" s="49">
        <v>0</v>
      </c>
      <c r="Q118" s="50"/>
      <c r="R118" s="50"/>
      <c r="S118" s="51">
        <v>0</v>
      </c>
      <c r="T118" s="5"/>
      <c r="U118" s="5"/>
    </row>
    <row r="119" spans="1:21" s="43" customFormat="1" ht="20.25" customHeight="1" x14ac:dyDescent="0.2">
      <c r="A119" s="44" t="s">
        <v>296</v>
      </c>
      <c r="B119" s="48" t="s">
        <v>287</v>
      </c>
      <c r="C119" s="49"/>
      <c r="D119" s="49">
        <v>313523448</v>
      </c>
      <c r="E119" s="49">
        <v>313523448</v>
      </c>
      <c r="F119" s="49">
        <v>293655281</v>
      </c>
      <c r="G119" s="49"/>
      <c r="H119" s="49"/>
      <c r="I119" s="49"/>
      <c r="J119" s="49"/>
      <c r="K119" s="49"/>
      <c r="L119" s="49"/>
      <c r="M119" s="49"/>
      <c r="N119" s="49"/>
      <c r="O119" s="49">
        <v>313523448</v>
      </c>
      <c r="P119" s="49">
        <v>293655281</v>
      </c>
      <c r="Q119" s="50"/>
      <c r="R119" s="50"/>
      <c r="S119" s="51">
        <v>19868167</v>
      </c>
      <c r="T119" s="5"/>
      <c r="U119" s="5"/>
    </row>
    <row r="120" spans="1:21" s="43" customFormat="1" ht="13.15" customHeight="1" x14ac:dyDescent="0.2">
      <c r="A120" s="44" t="s">
        <v>297</v>
      </c>
      <c r="B120" s="48" t="s">
        <v>303</v>
      </c>
      <c r="C120" s="49"/>
      <c r="D120" s="49">
        <v>497337791</v>
      </c>
      <c r="E120" s="49">
        <v>497337791</v>
      </c>
      <c r="F120" s="49">
        <v>441401398</v>
      </c>
      <c r="G120" s="49"/>
      <c r="H120" s="49"/>
      <c r="I120" s="49"/>
      <c r="J120" s="49"/>
      <c r="K120" s="49"/>
      <c r="L120" s="49"/>
      <c r="M120" s="49"/>
      <c r="N120" s="49"/>
      <c r="O120" s="49">
        <v>497337791</v>
      </c>
      <c r="P120" s="49">
        <v>441401398</v>
      </c>
      <c r="Q120" s="50"/>
      <c r="R120" s="50"/>
      <c r="S120" s="51">
        <v>55936393</v>
      </c>
      <c r="T120" s="5"/>
      <c r="U120" s="5"/>
    </row>
    <row r="121" spans="1:21" s="43" customFormat="1" ht="13.15" customHeight="1" x14ac:dyDescent="0.2">
      <c r="A121" s="44" t="s">
        <v>298</v>
      </c>
      <c r="B121" s="48" t="s">
        <v>288</v>
      </c>
      <c r="C121" s="49"/>
      <c r="D121" s="49">
        <v>144000000</v>
      </c>
      <c r="E121" s="49">
        <v>144000000</v>
      </c>
      <c r="F121" s="49">
        <v>107187728</v>
      </c>
      <c r="G121" s="49"/>
      <c r="H121" s="49"/>
      <c r="I121" s="49"/>
      <c r="J121" s="49"/>
      <c r="K121" s="49"/>
      <c r="L121" s="49"/>
      <c r="M121" s="49"/>
      <c r="N121" s="49"/>
      <c r="O121" s="49">
        <v>144000000</v>
      </c>
      <c r="P121" s="49">
        <v>107187728</v>
      </c>
      <c r="Q121" s="50"/>
      <c r="R121" s="50"/>
      <c r="S121" s="51">
        <v>36812272</v>
      </c>
      <c r="T121" s="5"/>
      <c r="U121" s="5"/>
    </row>
    <row r="122" spans="1:21" s="43" customFormat="1" ht="12" x14ac:dyDescent="0.2">
      <c r="A122" s="44"/>
      <c r="B122" s="48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50"/>
      <c r="R122" s="50"/>
      <c r="S122" s="51"/>
      <c r="T122" s="5"/>
      <c r="U122" s="5"/>
    </row>
    <row r="123" spans="1:21" s="43" customFormat="1" ht="22.5" customHeight="1" x14ac:dyDescent="0.2">
      <c r="A123" s="52"/>
      <c r="B123" s="85" t="s">
        <v>306</v>
      </c>
      <c r="C123" s="82">
        <v>0</v>
      </c>
      <c r="D123" s="195">
        <v>449132897</v>
      </c>
      <c r="E123" s="195">
        <v>449132897</v>
      </c>
      <c r="F123" s="195">
        <v>449132896</v>
      </c>
      <c r="G123" s="195">
        <v>0</v>
      </c>
      <c r="H123" s="195">
        <v>0</v>
      </c>
      <c r="I123" s="195">
        <v>0</v>
      </c>
      <c r="J123" s="195">
        <v>0</v>
      </c>
      <c r="K123" s="195">
        <v>0</v>
      </c>
      <c r="L123" s="195">
        <v>0</v>
      </c>
      <c r="M123" s="83" t="e">
        <v>#REF!</v>
      </c>
      <c r="N123" s="83" t="e">
        <v>#REF!</v>
      </c>
      <c r="O123" s="195">
        <v>449132897</v>
      </c>
      <c r="P123" s="195">
        <v>449132896</v>
      </c>
      <c r="Q123" s="84"/>
      <c r="R123" s="84"/>
      <c r="S123" s="240">
        <v>1</v>
      </c>
      <c r="T123" s="5"/>
      <c r="U123" s="5"/>
    </row>
    <row r="124" spans="1:21" s="47" customFormat="1" ht="15" customHeight="1" x14ac:dyDescent="0.2">
      <c r="A124" s="44" t="s">
        <v>307</v>
      </c>
      <c r="B124" s="48" t="s">
        <v>308</v>
      </c>
      <c r="C124" s="49"/>
      <c r="D124" s="49">
        <v>332727898</v>
      </c>
      <c r="E124" s="49">
        <v>332727898</v>
      </c>
      <c r="F124" s="49">
        <v>332727897</v>
      </c>
      <c r="G124" s="49"/>
      <c r="H124" s="49"/>
      <c r="I124" s="49"/>
      <c r="J124" s="49"/>
      <c r="K124" s="49"/>
      <c r="L124" s="49"/>
      <c r="M124" s="86"/>
      <c r="N124" s="86"/>
      <c r="O124" s="49">
        <v>332727898</v>
      </c>
      <c r="P124" s="49">
        <v>332727897</v>
      </c>
      <c r="Q124" s="49"/>
      <c r="R124" s="49"/>
      <c r="S124" s="71">
        <v>1</v>
      </c>
      <c r="T124" s="13"/>
      <c r="U124" s="13"/>
    </row>
    <row r="125" spans="1:21" s="47" customFormat="1" ht="15" customHeight="1" x14ac:dyDescent="0.2">
      <c r="A125" s="44" t="s">
        <v>342</v>
      </c>
      <c r="B125" s="48" t="s">
        <v>308</v>
      </c>
      <c r="C125" s="49"/>
      <c r="D125" s="49">
        <v>116404999</v>
      </c>
      <c r="E125" s="49">
        <v>116404999</v>
      </c>
      <c r="F125" s="49">
        <v>116404999</v>
      </c>
      <c r="G125" s="49"/>
      <c r="H125" s="49"/>
      <c r="I125" s="49"/>
      <c r="J125" s="49"/>
      <c r="K125" s="49"/>
      <c r="L125" s="49"/>
      <c r="M125" s="86"/>
      <c r="N125" s="86"/>
      <c r="O125" s="49">
        <v>116404999</v>
      </c>
      <c r="P125" s="49">
        <v>116404999</v>
      </c>
      <c r="Q125" s="50"/>
      <c r="R125" s="50"/>
      <c r="S125" s="71">
        <v>0</v>
      </c>
      <c r="T125" s="13"/>
      <c r="U125" s="13"/>
    </row>
    <row r="126" spans="1:21" ht="13.15" customHeight="1" x14ac:dyDescent="0.2">
      <c r="A126" s="23"/>
      <c r="B126" s="87"/>
      <c r="C126" s="87"/>
      <c r="D126" s="87"/>
      <c r="E126" s="49"/>
      <c r="F126" s="87"/>
      <c r="G126" s="87"/>
      <c r="H126" s="87"/>
      <c r="I126" s="170"/>
      <c r="J126" s="87"/>
      <c r="K126" s="87"/>
      <c r="L126" s="87"/>
      <c r="M126" s="87"/>
      <c r="N126" s="87"/>
      <c r="O126" s="87"/>
      <c r="P126" s="87"/>
      <c r="Q126" s="88"/>
      <c r="R126" s="88"/>
      <c r="S126" s="89"/>
      <c r="T126" s="5"/>
      <c r="U126" s="5"/>
    </row>
    <row r="127" spans="1:21" s="6" customFormat="1" thickBot="1" x14ac:dyDescent="0.25">
      <c r="A127" s="10">
        <v>7</v>
      </c>
      <c r="B127" s="90" t="s">
        <v>47</v>
      </c>
      <c r="C127" s="91">
        <v>0</v>
      </c>
      <c r="D127" s="91">
        <v>0</v>
      </c>
      <c r="E127" s="91">
        <v>0</v>
      </c>
      <c r="F127" s="91">
        <v>0</v>
      </c>
      <c r="G127" s="91">
        <v>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91">
        <v>0</v>
      </c>
      <c r="O127" s="91">
        <v>0</v>
      </c>
      <c r="P127" s="189">
        <v>0</v>
      </c>
      <c r="Q127" s="188"/>
      <c r="R127" s="92"/>
      <c r="S127" s="92">
        <v>0</v>
      </c>
      <c r="T127" s="5"/>
      <c r="U127" s="5"/>
    </row>
    <row r="128" spans="1:21" ht="13.5" thickBot="1" x14ac:dyDescent="0.25">
      <c r="A128" s="24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93"/>
      <c r="T128" s="5"/>
      <c r="U128" s="5"/>
    </row>
    <row r="129" spans="1:21" ht="13.5" thickBot="1" x14ac:dyDescent="0.25">
      <c r="A129" s="34"/>
      <c r="B129" s="94" t="s">
        <v>48</v>
      </c>
      <c r="C129" s="95">
        <v>116062406720</v>
      </c>
      <c r="D129" s="95">
        <v>-70845766437.089996</v>
      </c>
      <c r="E129" s="95">
        <v>42716640282.910004</v>
      </c>
      <c r="F129" s="95">
        <v>35679611610</v>
      </c>
      <c r="G129" s="95">
        <v>0</v>
      </c>
      <c r="H129" s="95">
        <v>0</v>
      </c>
      <c r="I129" s="95">
        <v>4539800000</v>
      </c>
      <c r="J129" s="95">
        <v>84139271442</v>
      </c>
      <c r="K129" s="95">
        <v>88679071442</v>
      </c>
      <c r="L129" s="95">
        <v>88494791996</v>
      </c>
      <c r="M129" s="95" t="e">
        <v>#REF!</v>
      </c>
      <c r="N129" s="95" t="e">
        <v>#REF!</v>
      </c>
      <c r="O129" s="95">
        <v>131395711724.91</v>
      </c>
      <c r="P129" s="95">
        <v>124174403606</v>
      </c>
      <c r="Q129" s="96"/>
      <c r="R129" s="96"/>
      <c r="S129" s="97">
        <v>7221308118.9099998</v>
      </c>
      <c r="T129" s="12"/>
      <c r="U129" s="12"/>
    </row>
    <row r="130" spans="1:21" x14ac:dyDescent="0.2">
      <c r="E130" s="12"/>
      <c r="F130" s="12"/>
      <c r="G130" s="12"/>
      <c r="H130" s="12"/>
      <c r="O130" s="12"/>
      <c r="P130" s="12"/>
      <c r="Q130" s="12"/>
      <c r="R130" s="12"/>
      <c r="S130" s="12"/>
    </row>
    <row r="131" spans="1:21" x14ac:dyDescent="0.2">
      <c r="C131" s="190"/>
      <c r="E131" s="12"/>
      <c r="F131" s="12"/>
      <c r="G131" s="12"/>
      <c r="H131" s="12"/>
      <c r="I131" s="12"/>
      <c r="O131" s="12"/>
      <c r="P131" s="12"/>
      <c r="Q131" s="12"/>
      <c r="R131" s="12"/>
      <c r="S131" s="12"/>
    </row>
    <row r="132" spans="1:21" x14ac:dyDescent="0.2">
      <c r="C132" s="22"/>
      <c r="E132" s="12"/>
      <c r="F132" s="12"/>
      <c r="G132" s="12"/>
      <c r="H132" s="12"/>
      <c r="O132" s="12"/>
      <c r="P132" s="12"/>
      <c r="Q132" s="12"/>
      <c r="R132" s="12"/>
      <c r="S132" s="12"/>
    </row>
    <row r="133" spans="1:21" x14ac:dyDescent="0.2">
      <c r="C133" s="22"/>
      <c r="E133" s="12"/>
      <c r="I133" s="12"/>
      <c r="O133" s="12"/>
      <c r="P133" s="12"/>
      <c r="Q133" s="12"/>
      <c r="R133" s="12"/>
      <c r="S133" s="193"/>
    </row>
    <row r="134" spans="1:21" x14ac:dyDescent="0.2">
      <c r="C134" s="25"/>
      <c r="D134" s="25"/>
      <c r="E134" s="25"/>
      <c r="H134" s="25" t="s">
        <v>313</v>
      </c>
      <c r="I134" s="257"/>
      <c r="J134" s="25"/>
      <c r="K134" s="25"/>
      <c r="L134" s="25"/>
      <c r="O134" s="12"/>
      <c r="P134" s="12"/>
      <c r="S134" s="193"/>
    </row>
    <row r="135" spans="1:21" x14ac:dyDescent="0.2">
      <c r="C135" s="25"/>
      <c r="D135" s="25"/>
      <c r="E135" s="25"/>
      <c r="H135" s="25" t="s">
        <v>314</v>
      </c>
      <c r="I135" s="25"/>
      <c r="J135" s="25"/>
      <c r="K135" s="25"/>
      <c r="L135" s="25"/>
      <c r="O135" s="12"/>
      <c r="S135" s="194"/>
    </row>
    <row r="136" spans="1:21" x14ac:dyDescent="0.2">
      <c r="H136" s="25" t="s">
        <v>315</v>
      </c>
      <c r="I136" s="25"/>
      <c r="J136" s="25"/>
      <c r="K136" s="25"/>
    </row>
    <row r="137" spans="1:21" x14ac:dyDescent="0.2">
      <c r="P137" s="191"/>
    </row>
    <row r="138" spans="1:21" x14ac:dyDescent="0.2">
      <c r="P138" s="191"/>
    </row>
    <row r="139" spans="1:21" x14ac:dyDescent="0.2">
      <c r="P139" s="191"/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38" bottom="0.28999999999999998" header="0.52" footer="0.17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DICIEMBRE 2020</vt:lpstr>
      <vt:lpstr>GASTOS DICIEMBRE 2020</vt:lpstr>
      <vt:lpstr>'GASTOS DICIEMBRE 2020'!Área_de_impresión</vt:lpstr>
      <vt:lpstr>'INGRESOS DICIEMBRE 2020'!Área_de_impresión</vt:lpstr>
      <vt:lpstr>'GASTOS DICIEMBRE 2020'!Títulos_a_imprimir</vt:lpstr>
      <vt:lpstr>'INGRESOS DICIEMBRE 2020'!Títulos_a_imprimir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2020-10-27T16:19:08Z</cp:lastPrinted>
  <dcterms:created xsi:type="dcterms:W3CDTF">2004-01-28T22:51:19Z</dcterms:created>
  <dcterms:modified xsi:type="dcterms:W3CDTF">2021-02-26T17:05:25Z</dcterms:modified>
</cp:coreProperties>
</file>