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1\"/>
    </mc:Choice>
  </mc:AlternateContent>
  <bookViews>
    <workbookView xWindow="0" yWindow="0" windowWidth="20490" windowHeight="7155" tabRatio="785" activeTab="1"/>
  </bookViews>
  <sheets>
    <sheet name="INGRESOS FEBRERO 2021" sheetId="15" r:id="rId1"/>
    <sheet name="GASTOS FEBRERO 2021" sheetId="17" r:id="rId2"/>
  </sheets>
  <externalReferences>
    <externalReference r:id="rId3"/>
  </externalReferences>
  <definedNames>
    <definedName name="_xlnm.Print_Area" localSheetId="1">'GASTOS FEBRERO 2021'!$A$1:$U$86</definedName>
    <definedName name="_xlnm.Print_Area" localSheetId="0">'INGRESOS FEBRERO 2021'!$B$1:$K$86</definedName>
    <definedName name="_xlnm.Print_Titles" localSheetId="1">'GASTOS FEBRERO 2021'!$1:$7</definedName>
    <definedName name="_xlnm.Print_Titles" localSheetId="0">'INGRESOS FEBRERO 2021'!$1:$6</definedName>
  </definedNames>
  <calcPr calcId="152511"/>
</workbook>
</file>

<file path=xl/calcChain.xml><?xml version="1.0" encoding="utf-8"?>
<calcChain xmlns="http://schemas.openxmlformats.org/spreadsheetml/2006/main">
  <c r="AH31" i="15" l="1"/>
  <c r="AH32" i="15"/>
  <c r="AH34" i="15"/>
  <c r="AH35" i="15"/>
  <c r="AH30" i="15" l="1"/>
  <c r="AH33" i="15"/>
  <c r="AH61" i="15" l="1"/>
  <c r="AH62" i="15"/>
  <c r="AH57" i="15" l="1"/>
  <c r="AH56" i="15"/>
  <c r="AH74" i="15" l="1"/>
  <c r="AH73" i="15"/>
  <c r="AH72" i="15"/>
  <c r="AH71" i="15"/>
  <c r="AH65" i="15"/>
  <c r="AH54" i="15"/>
  <c r="AH53" i="15"/>
  <c r="AH52" i="15"/>
  <c r="AH51" i="15"/>
  <c r="AH49" i="15"/>
  <c r="AH42" i="15"/>
  <c r="V68" i="15" l="1"/>
  <c r="W68" i="15" s="1"/>
  <c r="V69" i="15"/>
  <c r="AH63" i="15" l="1"/>
  <c r="Q74" i="15" l="1"/>
  <c r="Q77" i="15"/>
  <c r="N77" i="15" l="1"/>
  <c r="P77" i="15" l="1"/>
  <c r="L77" i="15" l="1"/>
  <c r="L69" i="15" l="1"/>
  <c r="AH58" i="15" l="1"/>
  <c r="AH24" i="15"/>
  <c r="AH75" i="15"/>
  <c r="AH69" i="15"/>
  <c r="AH68" i="15"/>
  <c r="AH64" i="15"/>
  <c r="AH40" i="15"/>
  <c r="AH39" i="15"/>
  <c r="AH28" i="15"/>
  <c r="AH27" i="15"/>
  <c r="AH26" i="15"/>
  <c r="AH25" i="15"/>
  <c r="AH23" i="15"/>
  <c r="AH14" i="15"/>
  <c r="AH11" i="15"/>
  <c r="AH10" i="15" l="1"/>
  <c r="AH21" i="15"/>
  <c r="AH55" i="15"/>
  <c r="AH50" i="15"/>
  <c r="AH22" i="15"/>
  <c r="AI24" i="15"/>
  <c r="AH44" i="15"/>
  <c r="AH48" i="15"/>
  <c r="AH45" i="15"/>
  <c r="AH46" i="15"/>
  <c r="AH70" i="15"/>
  <c r="S77" i="15"/>
  <c r="AH77" i="15"/>
  <c r="AH47" i="15"/>
  <c r="AH38" i="15" l="1"/>
  <c r="AH13" i="15"/>
  <c r="AH67" i="15"/>
  <c r="AH76" i="15"/>
  <c r="AH43" i="15"/>
  <c r="AH59" i="15"/>
  <c r="AH60" i="15"/>
  <c r="AH66" i="15" l="1"/>
  <c r="AH29" i="15"/>
  <c r="AH41" i="15" l="1"/>
  <c r="AH16" i="15" l="1"/>
  <c r="AH15" i="15" l="1"/>
  <c r="AH12" i="15" l="1"/>
  <c r="AH79" i="15" l="1"/>
</calcChain>
</file>

<file path=xl/sharedStrings.xml><?xml version="1.0" encoding="utf-8"?>
<sst xmlns="http://schemas.openxmlformats.org/spreadsheetml/2006/main" count="361" uniqueCount="273">
  <si>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</si>
  <si>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</si>
  <si>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</si>
  <si>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</si>
  <si>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</si>
  <si>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</si>
  <si>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</si>
  <si>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</si>
  <si>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</si>
  <si>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</si>
  <si>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</si>
  <si>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</si>
  <si>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</si>
  <si>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</si>
  <si>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</si>
  <si>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</si>
  <si>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</si>
  <si>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</si>
  <si>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</si>
  <si>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</si>
  <si>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</si>
  <si>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</si>
  <si>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</si>
  <si>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</si>
  <si>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</si>
  <si>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</si>
  <si>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</si>
  <si>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</si>
  <si>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</si>
  <si>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</si>
  <si>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</si>
  <si>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</si>
  <si>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</si>
  <si>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</si>
  <si>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</si>
  <si>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</si>
  <si>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</si>
  <si>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</si>
  <si>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</si>
  <si>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</si>
  <si>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</si>
  <si>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</si>
  <si>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</si>
  <si>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</si>
  <si>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</si>
  <si>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</si>
  <si>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</si>
  <si>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</si>
  <si>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</si>
  <si>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</si>
  <si>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</si>
  <si>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</si>
  <si>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</si>
  <si>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</si>
  <si>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</si>
  <si>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</si>
  <si>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</si>
  <si>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</si>
  <si>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</si>
  <si>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</si>
  <si>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</si>
  <si>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</si>
  <si>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</si>
  <si>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</si>
  <si>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</si>
  <si>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</si>
  <si>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</si>
  <si>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</si>
  <si>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</si>
  <si>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</si>
  <si>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</si>
  <si>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</si>
  <si>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</si>
  <si>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</si>
  <si>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</si>
  <si>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</si>
  <si>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</si>
  <si>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</si>
  <si>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</si>
  <si>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</si>
  <si>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</si>
  <si>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</si>
  <si>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</si>
  <si>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</si>
  <si>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</si>
  <si>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</si>
  <si>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</si>
  <si>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</si>
  <si>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</si>
  <si>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</si>
  <si>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</si>
  <si>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</si>
  <si>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</si>
  <si>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</si>
  <si>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</si>
  <si>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</si>
  <si>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</si>
  <si>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</si>
  <si>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</si>
  <si>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</si>
  <si>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</si>
  <si>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</si>
  <si>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</si>
  <si>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</si>
  <si>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43000</t>
  </si>
  <si>
    <t>43100</t>
  </si>
  <si>
    <t>43110</t>
  </si>
  <si>
    <t>43120</t>
  </si>
  <si>
    <t>43121</t>
  </si>
  <si>
    <t>4312101</t>
  </si>
  <si>
    <t>43126</t>
  </si>
  <si>
    <t>43128</t>
  </si>
  <si>
    <t>4312801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</si>
  <si>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</si>
  <si>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</si>
  <si>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</si>
  <si>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</si>
  <si>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</si>
  <si>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</si>
  <si>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</si>
  <si>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</si>
  <si>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</si>
  <si>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</si>
  <si>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</si>
  <si>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</si>
  <si>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</si>
  <si>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</si>
  <si>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</si>
  <si>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</si>
  <si>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</si>
  <si>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</si>
  <si>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</si>
  <si>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</si>
  <si>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</si>
  <si>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</si>
  <si>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</si>
  <si>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</si>
  <si>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</si>
  <si>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</si>
  <si>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</si>
  <si>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</si>
  <si>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</si>
  <si>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</si>
  <si>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</si>
  <si>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</si>
  <si>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</si>
  <si>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</si>
  <si>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</si>
  <si>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</si>
  <si>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</si>
  <si>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</si>
  <si>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</si>
  <si>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</si>
  <si>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</si>
  <si>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</si>
  <si>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</si>
  <si>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</si>
  <si>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</si>
  <si>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</si>
  <si>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</si>
  <si>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</si>
  <si>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</si>
  <si>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</si>
  <si>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</si>
  <si>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</si>
  <si>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</si>
  <si>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</si>
  <si>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</si>
  <si>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</si>
  <si>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</si>
  <si>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</si>
  <si>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</si>
  <si>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Convenios</t>
  </si>
  <si>
    <t>Funcionamiento -Gastos de Personal</t>
  </si>
  <si>
    <t>TOTAL INVERSION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</si>
  <si>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</si>
  <si>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</si>
  <si>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</si>
  <si>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</si>
  <si>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</si>
  <si>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</si>
  <si>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</si>
  <si>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</si>
  <si>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</si>
  <si>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312617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</si>
  <si>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</si>
  <si>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</si>
  <si>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</si>
  <si>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</si>
  <si>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</si>
  <si>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</si>
  <si>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</si>
  <si>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</si>
  <si>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</si>
  <si>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</si>
  <si>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</si>
  <si>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</si>
  <si>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</si>
  <si>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</si>
  <si>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</si>
  <si>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</si>
  <si>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</si>
  <si>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</si>
  <si>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</si>
  <si>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</si>
  <si>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</si>
  <si>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</si>
  <si>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</si>
  <si>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</si>
  <si>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</si>
  <si>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</si>
  <si>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</si>
  <si>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</si>
  <si>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</si>
  <si>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</si>
  <si>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</si>
  <si>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</si>
  <si>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</si>
  <si>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</si>
  <si>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</si>
  <si>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</si>
  <si>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</si>
  <si>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</si>
  <si>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</si>
  <si>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</si>
  <si>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</si>
  <si>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</si>
  <si>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</si>
  <si>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</si>
  <si>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</si>
  <si>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</si>
  <si>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</si>
  <si>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</si>
  <si>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</si>
  <si>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</si>
  <si>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</si>
  <si>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</si>
  <si>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</si>
  <si>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</si>
  <si>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</si>
  <si>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</si>
  <si>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</si>
  <si>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</si>
  <si>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Vigencias expiradas - ADR 769 de 2017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</si>
  <si>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</si>
  <si>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</si>
  <si>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</si>
  <si>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</si>
  <si>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</si>
  <si>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204-R20</t>
  </si>
  <si>
    <t>MODIFICACIONES (ADICIONES)</t>
  </si>
  <si>
    <t>MODIFICACIONES (REDUCCIONES)</t>
  </si>
  <si>
    <t>312616</t>
  </si>
  <si>
    <t>Convenio INVIAS 1271</t>
  </si>
  <si>
    <t>VIGENCIA 2021</t>
  </si>
  <si>
    <t>312619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</si>
  <si>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</si>
  <si>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</si>
  <si>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</si>
  <si>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</si>
  <si>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</si>
  <si>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</si>
  <si>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</si>
  <si>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</si>
  <si>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Contribuciones Transferencias del Sector Eléctrico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</si>
  <si>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</si>
  <si>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</si>
  <si>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</si>
  <si>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</si>
  <si>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</si>
  <si>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DE INGRESOS -  FEBRERO 2021</t>
  </si>
  <si>
    <t>EJECUCION PRESUPUESTAL FEBRERO 2021</t>
  </si>
  <si>
    <t>RECAUDO  A FEBRERO-2021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</si>
</sst>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246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4" borderId="0" xfId="0" applyFont="1" applyFill="1"/>
    <xf numFmtId="168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6" xfId="0" applyFont="1" applyFill="1" applyBorder="1" applyAlignment="1">
      <alignment vertical="center"/>
    </xf>
    <xf numFmtId="168" fontId="7" fillId="0" borderId="0" xfId="0" applyNumberFormat="1" applyFont="1"/>
    <xf numFmtId="0" fontId="4" fillId="4" borderId="3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 vertical="center"/>
    </xf>
    <xf numFmtId="0" fontId="8" fillId="13" borderId="28" xfId="0" applyFont="1" applyFill="1" applyBorder="1" applyAlignment="1">
      <alignment vertical="center"/>
    </xf>
    <xf numFmtId="0" fontId="6" fillId="5" borderId="26" xfId="0" applyFont="1" applyFill="1" applyBorder="1" applyAlignment="1">
      <alignment horizontal="left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27" xfId="0" applyFont="1" applyFill="1" applyBorder="1" applyAlignment="1">
      <alignment horizontal="left" vertical="center"/>
    </xf>
    <xf numFmtId="168" fontId="4" fillId="6" borderId="2" xfId="17" applyNumberFormat="1" applyFont="1" applyFill="1" applyBorder="1" applyAlignment="1">
      <alignment vertical="center"/>
    </xf>
    <xf numFmtId="168" fontId="4" fillId="4" borderId="0" xfId="17" applyNumberFormat="1" applyFont="1" applyFill="1"/>
    <xf numFmtId="168" fontId="4" fillId="4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horizontal="left" vertical="center" wrapText="1"/>
    </xf>
    <xf numFmtId="168" fontId="4" fillId="4" borderId="1" xfId="17" applyNumberFormat="1" applyFont="1" applyFill="1" applyBorder="1" applyAlignment="1">
      <alignment vertical="center"/>
    </xf>
    <xf numFmtId="168" fontId="4" fillId="4" borderId="37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8" fontId="7" fillId="4" borderId="1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 applyProtection="1">
      <alignment vertical="center"/>
      <protection locked="0"/>
    </xf>
    <xf numFmtId="168" fontId="7" fillId="4" borderId="6" xfId="17" applyNumberFormat="1" applyFont="1" applyFill="1" applyBorder="1" applyAlignment="1">
      <alignment vertical="center"/>
    </xf>
    <xf numFmtId="168" fontId="7" fillId="4" borderId="39" xfId="17" applyNumberFormat="1" applyFont="1" applyFill="1" applyBorder="1" applyAlignment="1">
      <alignment vertical="center"/>
    </xf>
    <xf numFmtId="168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8" fontId="7" fillId="4" borderId="1" xfId="17" applyNumberFormat="1" applyFont="1" applyFill="1" applyBorder="1" applyAlignment="1">
      <alignment vertical="center"/>
    </xf>
    <xf numFmtId="168" fontId="7" fillId="4" borderId="37" xfId="17" applyNumberFormat="1" applyFont="1" applyFill="1" applyBorder="1" applyAlignment="1">
      <alignment vertical="center"/>
    </xf>
    <xf numFmtId="168" fontId="7" fillId="4" borderId="8" xfId="17" applyNumberFormat="1" applyFont="1" applyFill="1" applyBorder="1" applyAlignment="1">
      <alignment vertical="center"/>
    </xf>
    <xf numFmtId="43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8" fontId="4" fillId="4" borderId="1" xfId="17" applyNumberFormat="1" applyFont="1" applyFill="1" applyBorder="1" applyAlignment="1" applyProtection="1">
      <alignment vertical="center"/>
      <protection locked="0"/>
    </xf>
    <xf numFmtId="168" fontId="4" fillId="4" borderId="39" xfId="17" applyNumberFormat="1" applyFont="1" applyFill="1" applyBorder="1" applyAlignment="1">
      <alignment vertical="center"/>
    </xf>
    <xf numFmtId="168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7" fillId="6" borderId="1" xfId="17" applyNumberFormat="1" applyFont="1" applyFill="1" applyBorder="1" applyAlignment="1">
      <alignment vertical="center"/>
    </xf>
    <xf numFmtId="168" fontId="7" fillId="6" borderId="8" xfId="17" applyNumberFormat="1" applyFont="1" applyFill="1" applyBorder="1" applyAlignment="1">
      <alignment vertical="center"/>
    </xf>
    <xf numFmtId="168" fontId="7" fillId="4" borderId="32" xfId="17" applyNumberFormat="1" applyFont="1" applyFill="1" applyBorder="1" applyAlignment="1">
      <alignment vertical="center"/>
    </xf>
    <xf numFmtId="168" fontId="7" fillId="4" borderId="33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168" fontId="2" fillId="12" borderId="22" xfId="17" applyNumberFormat="1" applyFont="1" applyFill="1" applyBorder="1" applyAlignment="1">
      <alignment vertical="center"/>
    </xf>
    <xf numFmtId="168" fontId="2" fillId="12" borderId="38" xfId="17" applyNumberFormat="1" applyFont="1" applyFill="1" applyBorder="1" applyAlignment="1">
      <alignment vertical="center"/>
    </xf>
    <xf numFmtId="168" fontId="2" fillId="12" borderId="23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1" fontId="7" fillId="4" borderId="1" xfId="0" applyNumberFormat="1" applyFont="1" applyFill="1" applyBorder="1" applyAlignment="1">
      <alignment horizontal="left"/>
    </xf>
    <xf numFmtId="1" fontId="4" fillId="4" borderId="24" xfId="0" applyNumberFormat="1" applyFont="1" applyFill="1" applyBorder="1" applyAlignment="1">
      <alignment horizontal="left"/>
    </xf>
    <xf numFmtId="0" fontId="7" fillId="7" borderId="24" xfId="0" applyFont="1" applyFill="1" applyBorder="1"/>
    <xf numFmtId="168" fontId="7" fillId="7" borderId="6" xfId="1" applyNumberFormat="1" applyFont="1" applyFill="1" applyBorder="1"/>
    <xf numFmtId="168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1" fontId="4" fillId="4" borderId="18" xfId="0" applyNumberFormat="1" applyFont="1" applyFill="1" applyBorder="1" applyAlignment="1">
      <alignment horizontal="left"/>
    </xf>
    <xf numFmtId="1" fontId="4" fillId="4" borderId="31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8" fontId="7" fillId="8" borderId="1" xfId="1" applyNumberFormat="1" applyFont="1" applyFill="1" applyBorder="1"/>
    <xf numFmtId="168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68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69" fontId="4" fillId="4" borderId="8" xfId="1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7" fillId="0" borderId="8" xfId="1" applyNumberFormat="1" applyFont="1" applyBorder="1"/>
    <xf numFmtId="0" fontId="10" fillId="4" borderId="37" xfId="0" applyFont="1" applyFill="1" applyBorder="1" applyAlignment="1">
      <alignment horizontal="center" vertical="center"/>
    </xf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8" xfId="1" applyNumberFormat="1" applyFont="1" applyBorder="1" applyProtection="1">
      <protection locked="0"/>
    </xf>
    <xf numFmtId="168" fontId="7" fillId="0" borderId="18" xfId="1" applyNumberFormat="1" applyFont="1" applyBorder="1"/>
    <xf numFmtId="168" fontId="7" fillId="0" borderId="18" xfId="1" applyNumberFormat="1" applyFont="1" applyBorder="1" applyProtection="1">
      <protection locked="0"/>
    </xf>
    <xf numFmtId="0" fontId="4" fillId="4" borderId="37" xfId="3" applyFont="1" applyFill="1" applyBorder="1" applyAlignment="1">
      <alignment horizontal="center" vertical="center" wrapText="1"/>
    </xf>
    <xf numFmtId="1" fontId="7" fillId="4" borderId="34" xfId="0" applyNumberFormat="1" applyFont="1" applyFill="1" applyBorder="1" applyAlignment="1">
      <alignment horizontal="left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1" fontId="7" fillId="4" borderId="6" xfId="0" applyNumberFormat="1" applyFont="1" applyFill="1" applyBorder="1" applyAlignment="1">
      <alignment horizontal="left"/>
    </xf>
    <xf numFmtId="1" fontId="4" fillId="4" borderId="35" xfId="0" applyNumberFormat="1" applyFont="1" applyFill="1" applyBorder="1" applyAlignment="1">
      <alignment horizontal="left"/>
    </xf>
    <xf numFmtId="0" fontId="7" fillId="9" borderId="1" xfId="0" applyFont="1" applyFill="1" applyBorder="1"/>
    <xf numFmtId="168" fontId="7" fillId="9" borderId="1" xfId="1" applyNumberFormat="1" applyFont="1" applyFill="1" applyBorder="1"/>
    <xf numFmtId="169" fontId="7" fillId="0" borderId="8" xfId="1" applyNumberFormat="1" applyFont="1" applyBorder="1"/>
    <xf numFmtId="168" fontId="4" fillId="0" borderId="1" xfId="17" applyNumberFormat="1" applyFont="1" applyBorder="1" applyProtection="1">
      <protection locked="0"/>
    </xf>
    <xf numFmtId="3" fontId="4" fillId="0" borderId="37" xfId="0" applyNumberFormat="1" applyFont="1" applyBorder="1"/>
    <xf numFmtId="1" fontId="7" fillId="3" borderId="18" xfId="0" applyNumberFormat="1" applyFont="1" applyFill="1" applyBorder="1" applyAlignment="1">
      <alignment horizontal="left"/>
    </xf>
    <xf numFmtId="168" fontId="7" fillId="3" borderId="1" xfId="0" applyNumberFormat="1" applyFont="1" applyFill="1" applyBorder="1"/>
    <xf numFmtId="168" fontId="7" fillId="3" borderId="8" xfId="0" applyNumberFormat="1" applyFont="1" applyFill="1" applyBorder="1"/>
    <xf numFmtId="1" fontId="7" fillId="10" borderId="1" xfId="0" applyNumberFormat="1" applyFont="1" applyFill="1" applyBorder="1"/>
    <xf numFmtId="168" fontId="7" fillId="10" borderId="1" xfId="1" applyNumberFormat="1" applyFont="1" applyFill="1" applyBorder="1"/>
    <xf numFmtId="168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68" fontId="4" fillId="4" borderId="8" xfId="1" applyNumberFormat="1" applyFont="1" applyFill="1" applyBorder="1" applyProtection="1">
      <protection locked="0"/>
    </xf>
    <xf numFmtId="1" fontId="4" fillId="4" borderId="1" xfId="0" applyNumberFormat="1" applyFont="1" applyFill="1" applyBorder="1" applyAlignment="1">
      <alignment horizontal="left"/>
    </xf>
    <xf numFmtId="168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5" xfId="0" applyNumberFormat="1" applyFont="1" applyFill="1" applyBorder="1" applyAlignment="1">
      <alignment horizontal="left"/>
    </xf>
    <xf numFmtId="1" fontId="4" fillId="11" borderId="25" xfId="0" applyNumberFormat="1" applyFont="1" applyFill="1" applyBorder="1" applyAlignment="1">
      <alignment horizontal="left"/>
    </xf>
    <xf numFmtId="1" fontId="7" fillId="11" borderId="25" xfId="0" applyNumberFormat="1" applyFont="1" applyFill="1" applyBorder="1"/>
    <xf numFmtId="168" fontId="7" fillId="11" borderId="20" xfId="1" applyNumberFormat="1" applyFont="1" applyFill="1" applyBorder="1"/>
    <xf numFmtId="168" fontId="7" fillId="0" borderId="37" xfId="1" applyNumberFormat="1" applyFont="1" applyBorder="1" applyProtection="1">
      <protection locked="0"/>
    </xf>
    <xf numFmtId="168" fontId="4" fillId="0" borderId="37" xfId="1" applyNumberFormat="1" applyFont="1" applyBorder="1" applyProtection="1">
      <protection locked="0"/>
    </xf>
    <xf numFmtId="169" fontId="4" fillId="0" borderId="36" xfId="1" applyNumberFormat="1" applyFont="1" applyBorder="1"/>
    <xf numFmtId="168" fontId="4" fillId="0" borderId="7" xfId="1" applyNumberFormat="1" applyFont="1" applyBorder="1" applyProtection="1">
      <protection locked="0"/>
    </xf>
    <xf numFmtId="168" fontId="4" fillId="0" borderId="8" xfId="17" applyNumberFormat="1" applyFont="1" applyBorder="1" applyProtection="1">
      <protection locked="0"/>
    </xf>
    <xf numFmtId="1" fontId="7" fillId="10" borderId="1" xfId="0" applyNumberFormat="1" applyFont="1" applyFill="1" applyBorder="1" applyAlignment="1">
      <alignment horizontal="left"/>
    </xf>
    <xf numFmtId="0" fontId="4" fillId="0" borderId="17" xfId="0" applyFont="1" applyBorder="1"/>
    <xf numFmtId="168" fontId="7" fillId="9" borderId="8" xfId="1" applyNumberFormat="1" applyFont="1" applyFill="1" applyBorder="1"/>
    <xf numFmtId="0" fontId="7" fillId="0" borderId="17" xfId="0" applyFont="1" applyBorder="1"/>
    <xf numFmtId="3" fontId="6" fillId="0" borderId="37" xfId="0" applyNumberFormat="1" applyFont="1" applyBorder="1"/>
    <xf numFmtId="168" fontId="7" fillId="4" borderId="16" xfId="17" applyNumberFormat="1" applyFont="1" applyFill="1" applyBorder="1" applyAlignment="1">
      <alignment vertical="center"/>
    </xf>
    <xf numFmtId="168" fontId="7" fillId="4" borderId="20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4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6" fontId="1" fillId="4" borderId="0" xfId="0" applyNumberFormat="1" applyFont="1" applyFill="1"/>
    <xf numFmtId="168" fontId="4" fillId="4" borderId="1" xfId="1" applyNumberFormat="1" applyFont="1" applyFill="1" applyBorder="1" applyProtection="1">
      <protection locked="0"/>
    </xf>
    <xf numFmtId="168" fontId="4" fillId="4" borderId="7" xfId="1" applyNumberFormat="1" applyFont="1" applyFill="1" applyBorder="1" applyProtection="1">
      <protection locked="0"/>
    </xf>
    <xf numFmtId="168" fontId="4" fillId="4" borderId="18" xfId="1" applyNumberFormat="1" applyFont="1" applyFill="1" applyBorder="1" applyProtection="1">
      <protection locked="0"/>
    </xf>
    <xf numFmtId="168" fontId="4" fillId="4" borderId="8" xfId="1" applyNumberFormat="1" applyFont="1" applyFill="1" applyBorder="1"/>
    <xf numFmtId="168" fontId="4" fillId="4" borderId="18" xfId="17" applyNumberFormat="1" applyFont="1" applyFill="1" applyBorder="1" applyProtection="1">
      <protection locked="0"/>
    </xf>
    <xf numFmtId="41" fontId="12" fillId="4" borderId="1" xfId="18" applyFont="1" applyFill="1" applyBorder="1" applyAlignment="1" applyProtection="1">
      <alignment horizontal="center" vertical="center" wrapText="1"/>
    </xf>
    <xf numFmtId="169" fontId="7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Protection="1"/>
    <xf numFmtId="168" fontId="4" fillId="4" borderId="1" xfId="17" applyNumberFormat="1" applyFont="1" applyFill="1" applyBorder="1" applyProtection="1">
      <protection locked="0"/>
    </xf>
    <xf numFmtId="1" fontId="4" fillId="4" borderId="42" xfId="0" applyNumberFormat="1" applyFont="1" applyFill="1" applyBorder="1" applyAlignment="1" applyProtection="1">
      <alignment horizontal="left"/>
    </xf>
    <xf numFmtId="168" fontId="4" fillId="0" borderId="34" xfId="17" applyNumberFormat="1" applyFont="1" applyFill="1" applyBorder="1" applyProtection="1">
      <protection locked="0"/>
    </xf>
    <xf numFmtId="168" fontId="4" fillId="4" borderId="36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41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5" xfId="0" applyNumberFormat="1" applyFont="1" applyFill="1" applyBorder="1" applyProtection="1"/>
    <xf numFmtId="1" fontId="4" fillId="11" borderId="25" xfId="0" applyNumberFormat="1" applyFont="1" applyFill="1" applyBorder="1" applyProtection="1"/>
    <xf numFmtId="168" fontId="7" fillId="11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4" fillId="0" borderId="0" xfId="0" applyFont="1"/>
    <xf numFmtId="168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8" fontId="7" fillId="4" borderId="0" xfId="1" applyNumberFormat="1" applyFont="1" applyFill="1" applyBorder="1"/>
    <xf numFmtId="168" fontId="4" fillId="6" borderId="8" xfId="17" applyNumberFormat="1" applyFont="1" applyFill="1" applyBorder="1" applyAlignment="1">
      <alignment vertical="center"/>
    </xf>
    <xf numFmtId="168" fontId="7" fillId="11" borderId="43" xfId="17" applyNumberFormat="1" applyFont="1" applyFill="1" applyBorder="1" applyProtection="1">
      <protection locked="0"/>
    </xf>
    <xf numFmtId="169" fontId="4" fillId="0" borderId="35" xfId="17" applyNumberFormat="1" applyFont="1" applyBorder="1" applyAlignment="1">
      <alignment horizontal="left" vertical="justify"/>
    </xf>
    <xf numFmtId="169" fontId="4" fillId="0" borderId="31" xfId="17" applyNumberFormat="1" applyFont="1" applyBorder="1" applyAlignment="1">
      <alignment horizontal="left" vertical="justify"/>
    </xf>
    <xf numFmtId="168" fontId="4" fillId="0" borderId="18" xfId="17" applyNumberFormat="1" applyFont="1" applyBorder="1" applyProtection="1">
      <protection locked="0"/>
    </xf>
    <xf numFmtId="168" fontId="4" fillId="0" borderId="37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9" fontId="4" fillId="0" borderId="31" xfId="0" applyNumberFormat="1" applyFont="1" applyBorder="1" applyAlignment="1">
      <alignment horizontal="right"/>
    </xf>
    <xf numFmtId="43" fontId="4" fillId="4" borderId="0" xfId="1" applyFont="1" applyFill="1"/>
    <xf numFmtId="43" fontId="4" fillId="4" borderId="0" xfId="0" applyNumberFormat="1" applyFont="1" applyFill="1"/>
    <xf numFmtId="1" fontId="4" fillId="0" borderId="3" xfId="0" applyNumberFormat="1" applyFont="1" applyBorder="1" applyAlignment="1" applyProtection="1">
      <alignment horizontal="left"/>
    </xf>
    <xf numFmtId="1" fontId="4" fillId="4" borderId="31" xfId="0" applyNumberFormat="1" applyFont="1" applyFill="1" applyBorder="1" applyAlignment="1" applyProtection="1">
      <alignment horizontal="left"/>
    </xf>
    <xf numFmtId="0" fontId="4" fillId="4" borderId="31" xfId="3" applyFont="1" applyFill="1" applyBorder="1" applyAlignment="1" applyProtection="1">
      <alignment horizontal="center" vertical="center" wrapText="1"/>
    </xf>
    <xf numFmtId="0" fontId="4" fillId="0" borderId="31" xfId="0" applyFont="1" applyFill="1" applyBorder="1" applyProtection="1"/>
    <xf numFmtId="168" fontId="4" fillId="0" borderId="31" xfId="0" applyNumberFormat="1" applyFont="1" applyBorder="1"/>
    <xf numFmtId="168" fontId="4" fillId="0" borderId="31" xfId="17" applyNumberFormat="1" applyFont="1" applyFill="1" applyBorder="1" applyProtection="1">
      <protection locked="0"/>
    </xf>
    <xf numFmtId="168" fontId="4" fillId="4" borderId="40" xfId="17" applyNumberFormat="1" applyFont="1" applyFill="1" applyBorder="1" applyProtection="1">
      <protection locked="0"/>
    </xf>
    <xf numFmtId="0" fontId="8" fillId="13" borderId="13" xfId="0" applyFont="1" applyFill="1" applyBorder="1" applyAlignment="1">
      <alignment horizontal="center" vertical="center" wrapText="1"/>
    </xf>
    <xf numFmtId="168" fontId="2" fillId="13" borderId="8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1" fontId="13" fillId="11" borderId="3" xfId="0" applyNumberFormat="1" applyFont="1" applyFill="1" applyBorder="1" applyAlignment="1" applyProtection="1">
      <alignment horizontal="center" vertical="top" wrapText="1"/>
    </xf>
    <xf numFmtId="1" fontId="13" fillId="11" borderId="31" xfId="0" applyNumberFormat="1" applyFont="1" applyFill="1" applyBorder="1" applyAlignment="1" applyProtection="1">
      <alignment horizontal="center" vertical="top" wrapText="1"/>
    </xf>
    <xf numFmtId="1" fontId="13" fillId="11" borderId="40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21"/>
  <sheetViews>
    <sheetView topLeftCell="A66" zoomScaleNormal="100" workbookViewId="0">
      <selection activeCell="K86" sqref="B1:K86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18" customWidth="1"/>
    <col min="3" max="4" width="11.85546875" style="18" hidden="1" customWidth="1"/>
    <col min="5" max="5" width="15.7109375" style="18" hidden="1" customWidth="1"/>
    <col min="6" max="6" width="37.5703125" style="1" customWidth="1"/>
    <col min="7" max="7" width="15.28515625" style="1" bestFit="1" customWidth="1"/>
    <col min="8" max="9" width="15.7109375" style="1" customWidth="1"/>
    <col min="10" max="10" width="14.85546875" style="14" customWidth="1"/>
    <col min="11" max="11" width="16.85546875" style="1" customWidth="1"/>
    <col min="12" max="12" width="0.42578125" style="1" hidden="1" customWidth="1"/>
    <col min="13" max="13" width="16.7109375" style="1" hidden="1" customWidth="1"/>
    <col min="14" max="14" width="16.42578125" style="1" hidden="1" customWidth="1"/>
    <col min="15" max="15" width="14.28515625" style="1" hidden="1" customWidth="1"/>
    <col min="16" max="16" width="16.28515625" style="12" hidden="1" customWidth="1"/>
    <col min="17" max="17" width="15.28515625" style="27" hidden="1" customWidth="1"/>
    <col min="18" max="18" width="0.140625" style="1" hidden="1" customWidth="1"/>
    <col min="19" max="21" width="12.7109375" style="1" hidden="1" customWidth="1"/>
    <col min="22" max="22" width="16.7109375" style="1" hidden="1" customWidth="1"/>
    <col min="23" max="23" width="12.140625" style="1" hidden="1" customWidth="1"/>
    <col min="24" max="25" width="0" style="1" hidden="1" customWidth="1"/>
    <col min="26" max="26" width="12.7109375" style="1" hidden="1" customWidth="1"/>
    <col min="27" max="33" width="0" style="1" hidden="1" customWidth="1"/>
    <col min="34" max="34" width="17.140625" style="27" hidden="1" customWidth="1"/>
    <col min="35" max="35" width="13.42578125" style="1" hidden="1" customWidth="1"/>
    <col min="36" max="36" width="18" style="1" bestFit="1" customWidth="1"/>
    <col min="37" max="38" width="17" style="1" bestFit="1" customWidth="1"/>
    <col min="39" max="16384" width="11.42578125" style="1"/>
  </cols>
  <sheetData>
    <row r="1" spans="2:38" ht="12.75" thickBot="1" x14ac:dyDescent="0.25">
      <c r="B1" s="218" t="s">
        <v>71</v>
      </c>
      <c r="C1" s="219"/>
      <c r="D1" s="219"/>
      <c r="E1" s="219"/>
      <c r="F1" s="219"/>
      <c r="G1" s="219"/>
      <c r="H1" s="219"/>
      <c r="I1" s="219"/>
      <c r="J1" s="219"/>
      <c r="K1" s="220"/>
    </row>
    <row r="2" spans="2:38" x14ac:dyDescent="0.2">
      <c r="B2" s="221" t="s">
        <v>72</v>
      </c>
      <c r="C2" s="222"/>
      <c r="D2" s="222"/>
      <c r="E2" s="222"/>
      <c r="F2" s="222"/>
      <c r="G2" s="222"/>
      <c r="H2" s="222"/>
      <c r="I2" s="222"/>
      <c r="J2" s="222"/>
      <c r="K2" s="223"/>
      <c r="L2" s="13"/>
      <c r="M2" s="13"/>
      <c r="N2" s="13"/>
    </row>
    <row r="3" spans="2:38" x14ac:dyDescent="0.2">
      <c r="B3" s="224" t="s">
        <v>49</v>
      </c>
      <c r="C3" s="225"/>
      <c r="D3" s="225"/>
      <c r="E3" s="225"/>
      <c r="F3" s="225"/>
      <c r="G3" s="225"/>
      <c r="H3" s="225"/>
      <c r="I3" s="225"/>
      <c r="J3" s="225"/>
      <c r="K3" s="226"/>
      <c r="L3" s="13"/>
      <c r="M3" s="13"/>
      <c r="N3" s="13"/>
    </row>
    <row r="4" spans="2:38" x14ac:dyDescent="0.2">
      <c r="B4" s="224" t="s">
        <v>254</v>
      </c>
      <c r="C4" s="225"/>
      <c r="D4" s="225"/>
      <c r="E4" s="225"/>
      <c r="F4" s="225"/>
      <c r="G4" s="225"/>
      <c r="H4" s="225"/>
      <c r="I4" s="225"/>
      <c r="J4" s="225"/>
      <c r="K4" s="226"/>
      <c r="L4" s="13"/>
      <c r="M4" s="13"/>
      <c r="N4" s="13"/>
    </row>
    <row r="5" spans="2:38" ht="12.75" thickBot="1" x14ac:dyDescent="0.25">
      <c r="B5" s="227" t="s">
        <v>270</v>
      </c>
      <c r="C5" s="228"/>
      <c r="D5" s="228"/>
      <c r="E5" s="228"/>
      <c r="F5" s="228"/>
      <c r="G5" s="228"/>
      <c r="H5" s="228"/>
      <c r="I5" s="228"/>
      <c r="J5" s="228"/>
      <c r="K5" s="229"/>
    </row>
    <row r="6" spans="2:38" ht="49.9" customHeight="1" thickBot="1" x14ac:dyDescent="0.25">
      <c r="B6" s="36"/>
      <c r="C6" s="37"/>
      <c r="D6" s="37"/>
      <c r="E6" s="38"/>
      <c r="F6" s="81" t="s">
        <v>0</v>
      </c>
      <c r="G6" s="81" t="s">
        <v>73</v>
      </c>
      <c r="H6" s="81" t="s">
        <v>250</v>
      </c>
      <c r="I6" s="81" t="s">
        <v>251</v>
      </c>
      <c r="J6" s="81" t="s">
        <v>74</v>
      </c>
      <c r="K6" s="82" t="s">
        <v>272</v>
      </c>
    </row>
    <row r="7" spans="2:38" x14ac:dyDescent="0.2">
      <c r="B7" s="83">
        <v>3000</v>
      </c>
      <c r="C7" s="84" t="s">
        <v>104</v>
      </c>
      <c r="D7" s="85"/>
      <c r="E7" s="85"/>
      <c r="F7" s="86" t="s">
        <v>1</v>
      </c>
      <c r="G7" s="87">
        <v>49475995389</v>
      </c>
      <c r="H7" s="87">
        <v>0</v>
      </c>
      <c r="I7" s="87">
        <v>0</v>
      </c>
      <c r="J7" s="87">
        <v>49475995389</v>
      </c>
      <c r="K7" s="88">
        <v>3816812417.3100004</v>
      </c>
      <c r="V7" s="14"/>
      <c r="AK7" s="14"/>
    </row>
    <row r="8" spans="2:38" x14ac:dyDescent="0.2">
      <c r="B8" s="89">
        <v>3100</v>
      </c>
      <c r="C8" s="84" t="s">
        <v>105</v>
      </c>
      <c r="D8" s="90"/>
      <c r="E8" s="91"/>
      <c r="F8" s="92" t="s">
        <v>2</v>
      </c>
      <c r="G8" s="93">
        <v>44659357541</v>
      </c>
      <c r="H8" s="93">
        <v>0</v>
      </c>
      <c r="I8" s="93">
        <v>0</v>
      </c>
      <c r="J8" s="93">
        <v>44659357541</v>
      </c>
      <c r="K8" s="94">
        <v>3639830077.5500002</v>
      </c>
    </row>
    <row r="9" spans="2:38" x14ac:dyDescent="0.2">
      <c r="B9" s="95">
        <v>3110</v>
      </c>
      <c r="C9" s="84" t="s">
        <v>106</v>
      </c>
      <c r="D9" s="90"/>
      <c r="E9" s="91"/>
      <c r="F9" s="96" t="s">
        <v>3</v>
      </c>
      <c r="G9" s="97">
        <v>37887899016</v>
      </c>
      <c r="H9" s="97">
        <v>0</v>
      </c>
      <c r="I9" s="97">
        <v>0</v>
      </c>
      <c r="J9" s="97">
        <v>37887899016</v>
      </c>
      <c r="K9" s="98">
        <v>3309413471.1400003</v>
      </c>
      <c r="AJ9" s="14"/>
      <c r="AK9" s="14"/>
    </row>
    <row r="10" spans="2:38" x14ac:dyDescent="0.2">
      <c r="B10" s="103">
        <v>311001</v>
      </c>
      <c r="C10" s="84">
        <v>4311101</v>
      </c>
      <c r="D10" s="6" t="s">
        <v>160</v>
      </c>
      <c r="E10" s="6" t="s">
        <v>159</v>
      </c>
      <c r="F10" s="100" t="s">
        <v>75</v>
      </c>
      <c r="G10" s="104">
        <v>24762814510</v>
      </c>
      <c r="H10" s="192">
        <v>0</v>
      </c>
      <c r="I10" s="214">
        <v>0</v>
      </c>
      <c r="J10" s="164">
        <v>24762814510</v>
      </c>
      <c r="K10" s="105">
        <v>1393051271.1400001</v>
      </c>
      <c r="L10" s="14"/>
      <c r="N10" s="15"/>
      <c r="AH10" s="27">
        <f t="shared" ref="AH10:AH16" si="0">+J10-K10</f>
        <v>23369763238.860001</v>
      </c>
      <c r="AI10" s="1">
        <v>5879292</v>
      </c>
      <c r="AJ10" s="184"/>
      <c r="AK10" s="184"/>
      <c r="AL10" s="15"/>
    </row>
    <row r="11" spans="2:38" x14ac:dyDescent="0.2">
      <c r="B11" s="103">
        <v>311002</v>
      </c>
      <c r="C11" s="84">
        <v>4311102</v>
      </c>
      <c r="D11" s="90"/>
      <c r="E11" s="91"/>
      <c r="F11" s="100" t="s">
        <v>76</v>
      </c>
      <c r="G11" s="104">
        <v>13125084506</v>
      </c>
      <c r="H11" s="193">
        <v>0</v>
      </c>
      <c r="I11" s="214"/>
      <c r="J11" s="164">
        <v>13125084506</v>
      </c>
      <c r="K11" s="105">
        <v>1916362200</v>
      </c>
      <c r="L11" s="14"/>
      <c r="AH11" s="27">
        <f t="shared" si="0"/>
        <v>11208722306</v>
      </c>
      <c r="AJ11" s="2"/>
    </row>
    <row r="12" spans="2:38" x14ac:dyDescent="0.2">
      <c r="B12" s="95">
        <v>3120</v>
      </c>
      <c r="C12" s="84" t="s">
        <v>107</v>
      </c>
      <c r="D12" s="90"/>
      <c r="E12" s="91"/>
      <c r="F12" s="96" t="s">
        <v>4</v>
      </c>
      <c r="G12" s="97">
        <v>6771458525</v>
      </c>
      <c r="H12" s="97">
        <v>0</v>
      </c>
      <c r="I12" s="97">
        <v>0</v>
      </c>
      <c r="J12" s="97">
        <v>6771458525</v>
      </c>
      <c r="K12" s="98">
        <v>330416606.41000003</v>
      </c>
      <c r="AH12" s="27">
        <f t="shared" si="0"/>
        <v>6441041918.5900002</v>
      </c>
      <c r="AJ12" s="15"/>
      <c r="AK12" s="15"/>
    </row>
    <row r="13" spans="2:38" x14ac:dyDescent="0.2">
      <c r="B13" s="99">
        <v>3121</v>
      </c>
      <c r="C13" s="84" t="s">
        <v>108</v>
      </c>
      <c r="D13" s="90"/>
      <c r="E13" s="91"/>
      <c r="F13" s="106" t="s">
        <v>5</v>
      </c>
      <c r="G13" s="107">
        <v>543450399</v>
      </c>
      <c r="H13" s="107">
        <v>0</v>
      </c>
      <c r="I13" s="107">
        <v>0</v>
      </c>
      <c r="J13" s="107">
        <v>543450399</v>
      </c>
      <c r="K13" s="108">
        <v>92135650</v>
      </c>
      <c r="AH13" s="27">
        <f t="shared" si="0"/>
        <v>451314749</v>
      </c>
      <c r="AJ13" s="3"/>
      <c r="AK13" s="14"/>
    </row>
    <row r="14" spans="2:38" x14ac:dyDescent="0.2">
      <c r="B14" s="103">
        <v>312101</v>
      </c>
      <c r="C14" s="84" t="s">
        <v>109</v>
      </c>
      <c r="D14" s="90" t="s">
        <v>164</v>
      </c>
      <c r="E14" s="109" t="s">
        <v>161</v>
      </c>
      <c r="F14" s="100" t="s">
        <v>6</v>
      </c>
      <c r="G14" s="124">
        <v>543450399</v>
      </c>
      <c r="H14" s="110">
        <v>0</v>
      </c>
      <c r="I14" s="110">
        <v>0</v>
      </c>
      <c r="J14" s="166">
        <v>543450399</v>
      </c>
      <c r="K14" s="105">
        <v>92135650</v>
      </c>
      <c r="AH14" s="27">
        <f>+J14-K14</f>
        <v>451314749</v>
      </c>
      <c r="AJ14" s="170"/>
      <c r="AK14" s="14"/>
    </row>
    <row r="15" spans="2:38" x14ac:dyDescent="0.2">
      <c r="B15" s="99">
        <v>3126</v>
      </c>
      <c r="C15" s="84" t="s">
        <v>110</v>
      </c>
      <c r="D15" s="90"/>
      <c r="E15" s="91"/>
      <c r="F15" s="106" t="s">
        <v>7</v>
      </c>
      <c r="G15" s="107">
        <v>1156901577</v>
      </c>
      <c r="H15" s="107">
        <v>0</v>
      </c>
      <c r="I15" s="107">
        <v>0</v>
      </c>
      <c r="J15" s="113">
        <v>1156901577</v>
      </c>
      <c r="K15" s="108">
        <v>234145942</v>
      </c>
      <c r="AH15" s="27">
        <f t="shared" si="0"/>
        <v>922755635</v>
      </c>
      <c r="AK15" s="14"/>
    </row>
    <row r="16" spans="2:38" s="2" customFormat="1" x14ac:dyDescent="0.2">
      <c r="B16" s="99">
        <v>3126</v>
      </c>
      <c r="C16" s="84" t="s">
        <v>110</v>
      </c>
      <c r="D16" s="90"/>
      <c r="E16" s="91"/>
      <c r="F16" s="106" t="s">
        <v>172</v>
      </c>
      <c r="G16" s="111">
        <v>1156901577</v>
      </c>
      <c r="H16" s="111">
        <v>0</v>
      </c>
      <c r="I16" s="111">
        <v>0</v>
      </c>
      <c r="J16" s="114">
        <v>1156901577</v>
      </c>
      <c r="K16" s="112">
        <v>234145942</v>
      </c>
      <c r="P16" s="16"/>
      <c r="Q16" s="28"/>
      <c r="AH16" s="27">
        <f t="shared" si="0"/>
        <v>922755635</v>
      </c>
      <c r="AJ16" s="32"/>
    </row>
    <row r="17" spans="2:37" x14ac:dyDescent="0.2">
      <c r="B17" s="103" t="s">
        <v>184</v>
      </c>
      <c r="C17" s="84"/>
      <c r="D17" s="90"/>
      <c r="E17" s="91"/>
      <c r="F17" s="156" t="s">
        <v>186</v>
      </c>
      <c r="G17" s="124">
        <v>220457054</v>
      </c>
      <c r="H17" s="124"/>
      <c r="I17" s="194">
        <v>0</v>
      </c>
      <c r="J17" s="166">
        <v>220457054</v>
      </c>
      <c r="K17" s="139">
        <v>0</v>
      </c>
    </row>
    <row r="18" spans="2:37" x14ac:dyDescent="0.2">
      <c r="B18" s="103" t="s">
        <v>185</v>
      </c>
      <c r="C18" s="84"/>
      <c r="D18" s="90"/>
      <c r="E18" s="91"/>
      <c r="F18" s="156" t="s">
        <v>187</v>
      </c>
      <c r="G18" s="124">
        <v>288009516</v>
      </c>
      <c r="H18" s="124"/>
      <c r="I18" s="194">
        <v>0</v>
      </c>
      <c r="J18" s="166">
        <v>288009516</v>
      </c>
      <c r="K18" s="139">
        <v>0</v>
      </c>
    </row>
    <row r="19" spans="2:37" ht="12" hidden="1" customHeight="1" x14ac:dyDescent="0.2">
      <c r="B19" s="197" t="s">
        <v>252</v>
      </c>
      <c r="C19" s="196" t="s">
        <v>252</v>
      </c>
      <c r="D19" s="90"/>
      <c r="E19" s="91"/>
      <c r="F19" s="156" t="s">
        <v>253</v>
      </c>
      <c r="G19" s="173"/>
      <c r="H19" s="124"/>
      <c r="I19" s="194">
        <v>0</v>
      </c>
      <c r="J19" s="166">
        <v>0</v>
      </c>
      <c r="K19" s="139"/>
    </row>
    <row r="20" spans="2:37" x14ac:dyDescent="0.2">
      <c r="B20" s="197" t="s">
        <v>255</v>
      </c>
      <c r="C20" s="199"/>
      <c r="D20" s="90"/>
      <c r="E20" s="91"/>
      <c r="F20" s="156" t="s">
        <v>264</v>
      </c>
      <c r="G20" s="173">
        <v>648435007</v>
      </c>
      <c r="H20" s="124"/>
      <c r="I20" s="194"/>
      <c r="J20" s="166">
        <v>648435007</v>
      </c>
      <c r="K20" s="139">
        <v>234145942</v>
      </c>
    </row>
    <row r="21" spans="2:37" x14ac:dyDescent="0.2">
      <c r="B21" s="99">
        <v>3128</v>
      </c>
      <c r="C21" s="84" t="s">
        <v>111</v>
      </c>
      <c r="D21" s="90"/>
      <c r="E21" s="91"/>
      <c r="F21" s="106" t="s">
        <v>8</v>
      </c>
      <c r="G21" s="107">
        <v>5071106549</v>
      </c>
      <c r="H21" s="107">
        <v>0</v>
      </c>
      <c r="I21" s="107">
        <v>0</v>
      </c>
      <c r="J21" s="113">
        <v>5071106549</v>
      </c>
      <c r="K21" s="108">
        <v>4135014.41</v>
      </c>
      <c r="L21" s="14"/>
      <c r="AH21" s="27">
        <f t="shared" ref="AH21:AH56" si="1">+J21-K21</f>
        <v>5066971534.5900002</v>
      </c>
      <c r="AJ21" s="14"/>
      <c r="AK21" s="14"/>
    </row>
    <row r="22" spans="2:37" x14ac:dyDescent="0.2">
      <c r="B22" s="103">
        <v>312801</v>
      </c>
      <c r="C22" s="84" t="s">
        <v>112</v>
      </c>
      <c r="D22" s="90" t="s">
        <v>160</v>
      </c>
      <c r="E22" s="115" t="s">
        <v>162</v>
      </c>
      <c r="F22" s="100" t="s">
        <v>77</v>
      </c>
      <c r="G22" s="101">
        <v>3279984916</v>
      </c>
      <c r="H22" s="101">
        <v>0</v>
      </c>
      <c r="I22" s="110"/>
      <c r="J22" s="164">
        <v>3279984916</v>
      </c>
      <c r="K22" s="167">
        <v>7489</v>
      </c>
      <c r="L22" s="14"/>
      <c r="AH22" s="27">
        <f t="shared" si="1"/>
        <v>3279977427</v>
      </c>
      <c r="AJ22" s="2"/>
    </row>
    <row r="23" spans="2:37" x14ac:dyDescent="0.2">
      <c r="B23" s="103">
        <v>312803</v>
      </c>
      <c r="C23" s="84" t="s">
        <v>113</v>
      </c>
      <c r="D23" s="90" t="s">
        <v>160</v>
      </c>
      <c r="E23" s="115" t="s">
        <v>163</v>
      </c>
      <c r="F23" s="100" t="s">
        <v>9</v>
      </c>
      <c r="G23" s="101">
        <v>1548924400</v>
      </c>
      <c r="H23" s="101">
        <v>0</v>
      </c>
      <c r="I23" s="110"/>
      <c r="J23" s="164">
        <v>1548924400</v>
      </c>
      <c r="K23" s="167">
        <v>452758.41</v>
      </c>
      <c r="L23" s="14"/>
      <c r="AH23" s="27">
        <f t="shared" si="1"/>
        <v>1548471641.5899999</v>
      </c>
      <c r="AJ23" s="2"/>
    </row>
    <row r="24" spans="2:37" x14ac:dyDescent="0.2">
      <c r="B24" s="103">
        <v>312804</v>
      </c>
      <c r="C24" s="116" t="s">
        <v>114</v>
      </c>
      <c r="D24" s="90" t="s">
        <v>164</v>
      </c>
      <c r="E24" s="109" t="s">
        <v>161</v>
      </c>
      <c r="F24" s="117" t="s">
        <v>10</v>
      </c>
      <c r="G24" s="101">
        <v>19952397</v>
      </c>
      <c r="H24" s="101">
        <v>0</v>
      </c>
      <c r="I24" s="110"/>
      <c r="J24" s="164">
        <v>19952397</v>
      </c>
      <c r="K24" s="167">
        <v>3674767</v>
      </c>
      <c r="AH24" s="27">
        <f t="shared" si="1"/>
        <v>16277630</v>
      </c>
      <c r="AI24" s="3">
        <f>+AH24+AH25</f>
        <v>16277630</v>
      </c>
      <c r="AJ24" s="2"/>
    </row>
    <row r="25" spans="2:37" ht="12" hidden="1" customHeight="1" x14ac:dyDescent="0.2">
      <c r="B25" s="103">
        <v>312805</v>
      </c>
      <c r="C25" s="84" t="s">
        <v>115</v>
      </c>
      <c r="D25" s="91" t="s">
        <v>160</v>
      </c>
      <c r="E25" s="109" t="s">
        <v>159</v>
      </c>
      <c r="F25" s="117" t="s">
        <v>78</v>
      </c>
      <c r="G25" s="101"/>
      <c r="H25" s="101">
        <v>0</v>
      </c>
      <c r="I25" s="101">
        <v>0</v>
      </c>
      <c r="J25" s="166">
        <v>0</v>
      </c>
      <c r="K25" s="167"/>
      <c r="AH25" s="27">
        <f t="shared" si="1"/>
        <v>0</v>
      </c>
      <c r="AJ25" s="2"/>
    </row>
    <row r="26" spans="2:37" x14ac:dyDescent="0.2">
      <c r="B26" s="103">
        <v>312805</v>
      </c>
      <c r="C26" s="84" t="s">
        <v>115</v>
      </c>
      <c r="D26" s="90" t="s">
        <v>160</v>
      </c>
      <c r="E26" s="109" t="s">
        <v>159</v>
      </c>
      <c r="F26" s="100" t="s">
        <v>50</v>
      </c>
      <c r="G26" s="101">
        <v>33294148</v>
      </c>
      <c r="H26" s="101">
        <v>0</v>
      </c>
      <c r="I26" s="101">
        <v>0</v>
      </c>
      <c r="J26" s="166">
        <v>33294148</v>
      </c>
      <c r="K26" s="167">
        <v>0</v>
      </c>
      <c r="AH26" s="27">
        <f t="shared" si="1"/>
        <v>33294148</v>
      </c>
      <c r="AJ26" s="2"/>
      <c r="AK26" s="27"/>
    </row>
    <row r="27" spans="2:37" x14ac:dyDescent="0.2">
      <c r="B27" s="103">
        <v>312805</v>
      </c>
      <c r="C27" s="84" t="s">
        <v>115</v>
      </c>
      <c r="D27" s="90" t="s">
        <v>160</v>
      </c>
      <c r="E27" s="109" t="s">
        <v>159</v>
      </c>
      <c r="F27" s="100" t="s">
        <v>11</v>
      </c>
      <c r="G27" s="101">
        <v>188950688</v>
      </c>
      <c r="H27" s="101">
        <v>0</v>
      </c>
      <c r="I27" s="101">
        <v>0</v>
      </c>
      <c r="J27" s="168">
        <v>188950688</v>
      </c>
      <c r="K27" s="139">
        <v>0</v>
      </c>
      <c r="L27" s="14"/>
      <c r="AH27" s="27">
        <f t="shared" si="1"/>
        <v>188950688</v>
      </c>
      <c r="AJ27" s="2"/>
      <c r="AK27" s="27"/>
    </row>
    <row r="28" spans="2:37" ht="12" hidden="1" customHeight="1" x14ac:dyDescent="0.2">
      <c r="B28" s="103">
        <v>312805</v>
      </c>
      <c r="C28" s="84" t="s">
        <v>115</v>
      </c>
      <c r="D28" s="90" t="s">
        <v>160</v>
      </c>
      <c r="E28" s="109" t="s">
        <v>159</v>
      </c>
      <c r="F28" s="100" t="s">
        <v>8</v>
      </c>
      <c r="G28" s="101"/>
      <c r="H28" s="101">
        <v>0</v>
      </c>
      <c r="I28" s="101">
        <v>0</v>
      </c>
      <c r="J28" s="168">
        <v>0</v>
      </c>
      <c r="K28" s="167"/>
      <c r="AH28" s="27">
        <f>+J28-K28</f>
        <v>0</v>
      </c>
      <c r="AJ28" s="2"/>
      <c r="AK28" s="27"/>
    </row>
    <row r="29" spans="2:37" ht="12" hidden="1" customHeight="1" x14ac:dyDescent="0.2">
      <c r="B29" s="118">
        <v>3200</v>
      </c>
      <c r="C29" s="119" t="s">
        <v>116</v>
      </c>
      <c r="D29" s="85"/>
      <c r="E29" s="120"/>
      <c r="F29" s="121" t="s">
        <v>12</v>
      </c>
      <c r="G29" s="122">
        <v>4816637848</v>
      </c>
      <c r="H29" s="122">
        <v>0</v>
      </c>
      <c r="I29" s="122">
        <v>0</v>
      </c>
      <c r="J29" s="122">
        <v>4816637848</v>
      </c>
      <c r="K29" s="154">
        <v>176982339.76000002</v>
      </c>
      <c r="L29" s="14"/>
      <c r="AH29" s="27">
        <f t="shared" si="1"/>
        <v>4639655508.2399998</v>
      </c>
      <c r="AK29" s="27"/>
    </row>
    <row r="30" spans="2:37" ht="12" hidden="1" customHeight="1" x14ac:dyDescent="0.2">
      <c r="B30" s="99">
        <v>3210</v>
      </c>
      <c r="C30" s="84" t="s">
        <v>117</v>
      </c>
      <c r="D30" s="90"/>
      <c r="E30" s="91"/>
      <c r="F30" s="106" t="s">
        <v>13</v>
      </c>
      <c r="G30" s="107">
        <v>0</v>
      </c>
      <c r="H30" s="107">
        <v>0</v>
      </c>
      <c r="I30" s="107"/>
      <c r="J30" s="107">
        <v>0</v>
      </c>
      <c r="K30" s="108">
        <v>0</v>
      </c>
      <c r="AH30" s="27">
        <f t="shared" si="1"/>
        <v>0</v>
      </c>
      <c r="AK30" s="27"/>
    </row>
    <row r="31" spans="2:37" ht="12" hidden="1" customHeight="1" x14ac:dyDescent="0.2">
      <c r="B31" s="103">
        <v>3211</v>
      </c>
      <c r="C31" s="84" t="s">
        <v>118</v>
      </c>
      <c r="D31" s="90"/>
      <c r="E31" s="91"/>
      <c r="F31" s="100" t="s">
        <v>14</v>
      </c>
      <c r="G31" s="101"/>
      <c r="H31" s="101"/>
      <c r="I31" s="101"/>
      <c r="J31" s="101"/>
      <c r="K31" s="102">
        <v>0</v>
      </c>
      <c r="AH31" s="27">
        <f t="shared" si="1"/>
        <v>0</v>
      </c>
      <c r="AK31" s="27"/>
    </row>
    <row r="32" spans="2:37" ht="12" hidden="1" customHeight="1" x14ac:dyDescent="0.2">
      <c r="B32" s="103">
        <v>3212</v>
      </c>
      <c r="C32" s="84" t="s">
        <v>119</v>
      </c>
      <c r="D32" s="90"/>
      <c r="E32" s="91"/>
      <c r="F32" s="100" t="s">
        <v>15</v>
      </c>
      <c r="G32" s="101"/>
      <c r="H32" s="101"/>
      <c r="I32" s="101"/>
      <c r="J32" s="101"/>
      <c r="K32" s="102">
        <v>0</v>
      </c>
      <c r="AH32" s="27">
        <f t="shared" si="1"/>
        <v>0</v>
      </c>
      <c r="AK32" s="27"/>
    </row>
    <row r="33" spans="2:37" ht="12" hidden="1" customHeight="1" x14ac:dyDescent="0.2">
      <c r="B33" s="99">
        <v>3220</v>
      </c>
      <c r="C33" s="84" t="s">
        <v>120</v>
      </c>
      <c r="D33" s="90"/>
      <c r="E33" s="91"/>
      <c r="F33" s="106" t="s">
        <v>16</v>
      </c>
      <c r="G33" s="107">
        <v>0</v>
      </c>
      <c r="H33" s="107">
        <v>0</v>
      </c>
      <c r="I33" s="107"/>
      <c r="J33" s="107">
        <v>0</v>
      </c>
      <c r="K33" s="108">
        <v>0</v>
      </c>
      <c r="AH33" s="27">
        <f t="shared" si="1"/>
        <v>0</v>
      </c>
      <c r="AK33" s="27"/>
    </row>
    <row r="34" spans="2:37" ht="12" hidden="1" customHeight="1" x14ac:dyDescent="0.2">
      <c r="B34" s="103">
        <v>3221</v>
      </c>
      <c r="C34" s="84" t="s">
        <v>121</v>
      </c>
      <c r="D34" s="90"/>
      <c r="E34" s="91"/>
      <c r="F34" s="100" t="s">
        <v>14</v>
      </c>
      <c r="G34" s="101"/>
      <c r="H34" s="101"/>
      <c r="I34" s="101"/>
      <c r="J34" s="101"/>
      <c r="K34" s="102">
        <v>0</v>
      </c>
      <c r="AH34" s="27">
        <f t="shared" si="1"/>
        <v>0</v>
      </c>
      <c r="AK34" s="27"/>
    </row>
    <row r="35" spans="2:37" ht="12" hidden="1" customHeight="1" x14ac:dyDescent="0.2">
      <c r="B35" s="103">
        <v>3222</v>
      </c>
      <c r="C35" s="84" t="s">
        <v>122</v>
      </c>
      <c r="D35" s="90"/>
      <c r="E35" s="91"/>
      <c r="F35" s="100" t="s">
        <v>15</v>
      </c>
      <c r="G35" s="101"/>
      <c r="H35" s="101"/>
      <c r="I35" s="101"/>
      <c r="J35" s="101"/>
      <c r="K35" s="102">
        <v>0</v>
      </c>
      <c r="AH35" s="27">
        <f t="shared" si="1"/>
        <v>0</v>
      </c>
      <c r="AK35" s="27"/>
    </row>
    <row r="36" spans="2:37" ht="12" hidden="1" customHeight="1" x14ac:dyDescent="0.2">
      <c r="B36" s="103">
        <v>3220</v>
      </c>
      <c r="C36" s="84"/>
      <c r="D36" s="90"/>
      <c r="E36" s="91"/>
      <c r="F36" s="100" t="s">
        <v>16</v>
      </c>
      <c r="G36" s="101">
        <v>0</v>
      </c>
      <c r="H36" s="101"/>
      <c r="I36" s="101">
        <v>0</v>
      </c>
      <c r="J36" s="164">
        <v>0</v>
      </c>
      <c r="K36" s="102">
        <v>0</v>
      </c>
      <c r="AK36" s="27"/>
    </row>
    <row r="37" spans="2:37" ht="12" hidden="1" customHeight="1" x14ac:dyDescent="0.2">
      <c r="B37" s="103">
        <v>3222</v>
      </c>
      <c r="C37" s="84"/>
      <c r="D37" s="90"/>
      <c r="E37" s="91"/>
      <c r="F37" s="100" t="s">
        <v>15</v>
      </c>
      <c r="G37" s="101"/>
      <c r="H37" s="101"/>
      <c r="I37" s="101"/>
      <c r="J37" s="164">
        <v>0</v>
      </c>
      <c r="K37" s="102">
        <v>0</v>
      </c>
      <c r="AJ37" s="2"/>
      <c r="AK37" s="27"/>
    </row>
    <row r="38" spans="2:37" x14ac:dyDescent="0.2">
      <c r="B38" s="99">
        <v>3230</v>
      </c>
      <c r="C38" s="84" t="s">
        <v>123</v>
      </c>
      <c r="D38" s="90"/>
      <c r="E38" s="91"/>
      <c r="F38" s="106" t="s">
        <v>17</v>
      </c>
      <c r="G38" s="111">
        <v>297724882</v>
      </c>
      <c r="H38" s="111">
        <v>0</v>
      </c>
      <c r="I38" s="111">
        <v>0</v>
      </c>
      <c r="J38" s="111">
        <v>297724882</v>
      </c>
      <c r="K38" s="123">
        <v>20464452.590000004</v>
      </c>
      <c r="AH38" s="27">
        <f t="shared" si="1"/>
        <v>277260429.40999997</v>
      </c>
      <c r="AK38" s="27"/>
    </row>
    <row r="39" spans="2:37" x14ac:dyDescent="0.2">
      <c r="B39" s="103">
        <v>323001</v>
      </c>
      <c r="C39" s="84" t="s">
        <v>124</v>
      </c>
      <c r="D39" s="90" t="s">
        <v>160</v>
      </c>
      <c r="E39" s="109" t="s">
        <v>159</v>
      </c>
      <c r="F39" s="100" t="s">
        <v>79</v>
      </c>
      <c r="G39" s="101">
        <v>39376212</v>
      </c>
      <c r="H39" s="101">
        <v>0</v>
      </c>
      <c r="I39" s="110">
        <v>0</v>
      </c>
      <c r="J39" s="166">
        <v>39376212</v>
      </c>
      <c r="K39" s="105">
        <v>5229905.6899999995</v>
      </c>
      <c r="AH39" s="27">
        <f t="shared" si="1"/>
        <v>34146306.310000002</v>
      </c>
      <c r="AJ39" s="15"/>
      <c r="AK39" s="27"/>
    </row>
    <row r="40" spans="2:37" x14ac:dyDescent="0.2">
      <c r="B40" s="103">
        <v>323002</v>
      </c>
      <c r="C40" s="84" t="s">
        <v>125</v>
      </c>
      <c r="D40" s="90" t="s">
        <v>166</v>
      </c>
      <c r="E40" s="91" t="s">
        <v>165</v>
      </c>
      <c r="F40" s="100" t="s">
        <v>80</v>
      </c>
      <c r="G40" s="101">
        <v>258348670</v>
      </c>
      <c r="H40" s="101">
        <v>0</v>
      </c>
      <c r="I40" s="110">
        <v>0</v>
      </c>
      <c r="J40" s="166">
        <v>258348670</v>
      </c>
      <c r="K40" s="105">
        <v>15234546.900000002</v>
      </c>
      <c r="AH40" s="27">
        <f t="shared" si="1"/>
        <v>243114123.09999999</v>
      </c>
      <c r="AJ40" s="15"/>
      <c r="AK40" s="27"/>
    </row>
    <row r="41" spans="2:37" x14ac:dyDescent="0.2">
      <c r="B41" s="99">
        <v>3250</v>
      </c>
      <c r="C41" s="84" t="s">
        <v>126</v>
      </c>
      <c r="D41" s="90"/>
      <c r="E41" s="91"/>
      <c r="F41" s="106" t="s">
        <v>18</v>
      </c>
      <c r="G41" s="107">
        <v>4518912966</v>
      </c>
      <c r="H41" s="107">
        <v>0</v>
      </c>
      <c r="I41" s="107">
        <v>0</v>
      </c>
      <c r="J41" s="113">
        <v>4518912966</v>
      </c>
      <c r="K41" s="108">
        <v>156517887.17000002</v>
      </c>
      <c r="L41" s="14"/>
      <c r="AH41" s="27">
        <f t="shared" si="1"/>
        <v>4362395078.8299999</v>
      </c>
      <c r="AK41" s="27"/>
    </row>
    <row r="42" spans="2:37" s="2" customFormat="1" ht="12" hidden="1" customHeight="1" x14ac:dyDescent="0.2">
      <c r="B42" s="99">
        <v>3251</v>
      </c>
      <c r="C42" s="84" t="s">
        <v>127</v>
      </c>
      <c r="D42" s="90"/>
      <c r="E42" s="91"/>
      <c r="F42" s="106" t="s">
        <v>19</v>
      </c>
      <c r="G42" s="111"/>
      <c r="H42" s="111"/>
      <c r="I42" s="114"/>
      <c r="J42" s="114"/>
      <c r="K42" s="112"/>
      <c r="P42" s="16"/>
      <c r="Q42" s="28"/>
      <c r="AH42" s="27">
        <f t="shared" si="1"/>
        <v>0</v>
      </c>
      <c r="AK42" s="27"/>
    </row>
    <row r="43" spans="2:37" s="2" customFormat="1" x14ac:dyDescent="0.2">
      <c r="B43" s="99">
        <v>3252</v>
      </c>
      <c r="C43" s="84" t="s">
        <v>128</v>
      </c>
      <c r="D43" s="90"/>
      <c r="E43" s="91"/>
      <c r="F43" s="106" t="s">
        <v>81</v>
      </c>
      <c r="G43" s="111">
        <v>0</v>
      </c>
      <c r="H43" s="111">
        <v>0</v>
      </c>
      <c r="I43" s="111">
        <v>0</v>
      </c>
      <c r="J43" s="114">
        <v>0</v>
      </c>
      <c r="K43" s="112">
        <v>0</v>
      </c>
      <c r="P43" s="16"/>
      <c r="Q43" s="28"/>
      <c r="AH43" s="27">
        <f t="shared" si="1"/>
        <v>0</v>
      </c>
      <c r="AK43" s="27"/>
    </row>
    <row r="44" spans="2:37" x14ac:dyDescent="0.2">
      <c r="B44" s="103">
        <v>325201</v>
      </c>
      <c r="C44" s="84" t="s">
        <v>129</v>
      </c>
      <c r="D44" s="90" t="s">
        <v>160</v>
      </c>
      <c r="E44" s="109" t="s">
        <v>159</v>
      </c>
      <c r="F44" s="100" t="s">
        <v>82</v>
      </c>
      <c r="G44" s="101">
        <v>0</v>
      </c>
      <c r="H44" s="111">
        <v>0</v>
      </c>
      <c r="I44" s="114">
        <v>0</v>
      </c>
      <c r="J44" s="110">
        <v>0</v>
      </c>
      <c r="K44" s="124">
        <v>0</v>
      </c>
      <c r="AH44" s="27">
        <f t="shared" si="1"/>
        <v>0</v>
      </c>
      <c r="AJ44" s="153"/>
      <c r="AK44" s="27"/>
    </row>
    <row r="45" spans="2:37" x14ac:dyDescent="0.2">
      <c r="B45" s="103">
        <v>325202</v>
      </c>
      <c r="C45" s="84" t="s">
        <v>130</v>
      </c>
      <c r="D45" s="90" t="s">
        <v>166</v>
      </c>
      <c r="E45" s="91" t="s">
        <v>165</v>
      </c>
      <c r="F45" s="100" t="s">
        <v>83</v>
      </c>
      <c r="G45" s="101">
        <v>0</v>
      </c>
      <c r="H45" s="111">
        <v>0</v>
      </c>
      <c r="I45" s="114">
        <v>0</v>
      </c>
      <c r="J45" s="110">
        <v>0</v>
      </c>
      <c r="K45" s="124">
        <v>0</v>
      </c>
      <c r="AH45" s="27">
        <f t="shared" si="1"/>
        <v>0</v>
      </c>
      <c r="AJ45" s="153"/>
      <c r="AK45" s="27"/>
    </row>
    <row r="46" spans="2:37" x14ac:dyDescent="0.2">
      <c r="B46" s="103">
        <v>325203</v>
      </c>
      <c r="C46" s="84" t="s">
        <v>131</v>
      </c>
      <c r="D46" s="90" t="s">
        <v>160</v>
      </c>
      <c r="E46" s="115" t="s">
        <v>162</v>
      </c>
      <c r="F46" s="100" t="s">
        <v>84</v>
      </c>
      <c r="G46" s="101">
        <v>0</v>
      </c>
      <c r="H46" s="111">
        <v>0</v>
      </c>
      <c r="I46" s="114">
        <v>0</v>
      </c>
      <c r="J46" s="110">
        <v>0</v>
      </c>
      <c r="K46" s="124">
        <v>0</v>
      </c>
      <c r="AH46" s="27">
        <f t="shared" si="1"/>
        <v>0</v>
      </c>
      <c r="AJ46" s="153"/>
      <c r="AK46" s="27"/>
    </row>
    <row r="47" spans="2:37" x14ac:dyDescent="0.2">
      <c r="B47" s="103">
        <v>325204</v>
      </c>
      <c r="C47" s="84" t="s">
        <v>132</v>
      </c>
      <c r="D47" s="90" t="s">
        <v>164</v>
      </c>
      <c r="E47" s="109" t="s">
        <v>161</v>
      </c>
      <c r="F47" s="100" t="s">
        <v>85</v>
      </c>
      <c r="G47" s="101">
        <v>0</v>
      </c>
      <c r="H47" s="101"/>
      <c r="I47" s="114">
        <v>0</v>
      </c>
      <c r="J47" s="110">
        <v>0</v>
      </c>
      <c r="K47" s="110"/>
      <c r="AH47" s="27">
        <f t="shared" si="1"/>
        <v>0</v>
      </c>
      <c r="AJ47" s="153"/>
      <c r="AK47" s="27"/>
    </row>
    <row r="48" spans="2:37" x14ac:dyDescent="0.2">
      <c r="B48" s="103">
        <v>325205</v>
      </c>
      <c r="C48" s="84" t="s">
        <v>133</v>
      </c>
      <c r="D48" s="90" t="s">
        <v>160</v>
      </c>
      <c r="E48" s="115" t="s">
        <v>163</v>
      </c>
      <c r="F48" s="100" t="s">
        <v>86</v>
      </c>
      <c r="G48" s="101">
        <v>0</v>
      </c>
      <c r="H48" s="101"/>
      <c r="I48" s="111">
        <v>0</v>
      </c>
      <c r="J48" s="101">
        <v>0</v>
      </c>
      <c r="K48" s="101"/>
      <c r="AH48" s="27">
        <f t="shared" si="1"/>
        <v>0</v>
      </c>
      <c r="AJ48" s="153"/>
      <c r="AK48" s="27"/>
    </row>
    <row r="49" spans="2:38" s="2" customFormat="1" x14ac:dyDescent="0.2">
      <c r="B49" s="99">
        <v>3253</v>
      </c>
      <c r="C49" s="84" t="s">
        <v>134</v>
      </c>
      <c r="D49" s="90"/>
      <c r="E49" s="91"/>
      <c r="F49" s="106" t="s">
        <v>20</v>
      </c>
      <c r="G49" s="111">
        <v>0</v>
      </c>
      <c r="H49" s="111">
        <v>0</v>
      </c>
      <c r="I49" s="111">
        <v>0</v>
      </c>
      <c r="J49" s="101">
        <v>0</v>
      </c>
      <c r="K49" s="112">
        <v>0</v>
      </c>
      <c r="P49" s="16"/>
      <c r="Q49" s="28"/>
      <c r="AH49" s="27">
        <f t="shared" si="1"/>
        <v>0</v>
      </c>
      <c r="AJ49" s="155"/>
      <c r="AK49" s="27"/>
    </row>
    <row r="50" spans="2:38" s="2" customFormat="1" x14ac:dyDescent="0.2">
      <c r="B50" s="99">
        <v>3254</v>
      </c>
      <c r="C50" s="84" t="s">
        <v>135</v>
      </c>
      <c r="D50" s="90"/>
      <c r="E50" s="91"/>
      <c r="F50" s="106" t="s">
        <v>21</v>
      </c>
      <c r="G50" s="111">
        <v>4518912966</v>
      </c>
      <c r="H50" s="111">
        <v>0</v>
      </c>
      <c r="I50" s="111">
        <v>0</v>
      </c>
      <c r="J50" s="111">
        <v>4518912966</v>
      </c>
      <c r="K50" s="112">
        <v>156517887.17000002</v>
      </c>
      <c r="P50" s="16"/>
      <c r="Q50" s="28"/>
      <c r="AH50" s="27">
        <f t="shared" si="1"/>
        <v>4362395078.8299999</v>
      </c>
      <c r="AJ50" s="32"/>
      <c r="AK50" s="27"/>
    </row>
    <row r="51" spans="2:38" ht="12" hidden="1" customHeight="1" x14ac:dyDescent="0.2">
      <c r="B51" s="103">
        <v>325401</v>
      </c>
      <c r="C51" s="84" t="s">
        <v>136</v>
      </c>
      <c r="D51" s="90" t="s">
        <v>160</v>
      </c>
      <c r="E51" s="109" t="s">
        <v>159</v>
      </c>
      <c r="F51" s="100" t="s">
        <v>87</v>
      </c>
      <c r="G51" s="101">
        <v>0</v>
      </c>
      <c r="H51" s="101">
        <v>0</v>
      </c>
      <c r="I51" s="101"/>
      <c r="J51" s="101">
        <v>0</v>
      </c>
      <c r="K51" s="102">
        <v>0</v>
      </c>
      <c r="AH51" s="27">
        <f t="shared" si="1"/>
        <v>0</v>
      </c>
    </row>
    <row r="52" spans="2:38" ht="12" hidden="1" customHeight="1" x14ac:dyDescent="0.2">
      <c r="B52" s="103">
        <v>325402</v>
      </c>
      <c r="C52" s="84" t="s">
        <v>137</v>
      </c>
      <c r="D52" s="90" t="s">
        <v>166</v>
      </c>
      <c r="E52" s="91" t="s">
        <v>165</v>
      </c>
      <c r="F52" s="100" t="s">
        <v>88</v>
      </c>
      <c r="G52" s="101"/>
      <c r="H52" s="101">
        <v>0</v>
      </c>
      <c r="I52" s="101"/>
      <c r="J52" s="101">
        <v>0</v>
      </c>
      <c r="K52" s="102">
        <v>0</v>
      </c>
      <c r="AH52" s="27">
        <f t="shared" si="1"/>
        <v>0</v>
      </c>
    </row>
    <row r="53" spans="2:38" x14ac:dyDescent="0.2">
      <c r="B53" s="103">
        <v>325403</v>
      </c>
      <c r="C53" s="84" t="s">
        <v>138</v>
      </c>
      <c r="D53" s="90" t="s">
        <v>160</v>
      </c>
      <c r="E53" s="115" t="s">
        <v>162</v>
      </c>
      <c r="F53" s="100" t="s">
        <v>89</v>
      </c>
      <c r="G53" s="101">
        <v>3234090621</v>
      </c>
      <c r="H53" s="101">
        <v>0</v>
      </c>
      <c r="I53" s="101">
        <v>0</v>
      </c>
      <c r="J53" s="164">
        <v>3234090621</v>
      </c>
      <c r="K53" s="139">
        <v>28500548.889999997</v>
      </c>
      <c r="AH53" s="27">
        <f t="shared" si="1"/>
        <v>3205590072.1100001</v>
      </c>
      <c r="AJ53" s="2"/>
    </row>
    <row r="54" spans="2:38" ht="12" hidden="1" customHeight="1" x14ac:dyDescent="0.2">
      <c r="B54" s="103">
        <v>325404</v>
      </c>
      <c r="C54" s="84" t="s">
        <v>139</v>
      </c>
      <c r="D54" s="90" t="s">
        <v>164</v>
      </c>
      <c r="E54" s="109" t="s">
        <v>161</v>
      </c>
      <c r="F54" s="100" t="s">
        <v>90</v>
      </c>
      <c r="G54" s="101"/>
      <c r="H54" s="101">
        <v>0</v>
      </c>
      <c r="I54" s="101"/>
      <c r="J54" s="164">
        <v>0</v>
      </c>
      <c r="K54" s="139">
        <v>0</v>
      </c>
      <c r="AH54" s="27">
        <f t="shared" si="1"/>
        <v>0</v>
      </c>
      <c r="AJ54" s="2"/>
    </row>
    <row r="55" spans="2:38" x14ac:dyDescent="0.2">
      <c r="B55" s="103">
        <v>325405</v>
      </c>
      <c r="C55" s="84" t="s">
        <v>140</v>
      </c>
      <c r="D55" s="90" t="s">
        <v>160</v>
      </c>
      <c r="E55" s="115" t="s">
        <v>163</v>
      </c>
      <c r="F55" s="100" t="s">
        <v>91</v>
      </c>
      <c r="G55" s="101">
        <v>957664458</v>
      </c>
      <c r="H55" s="101">
        <v>0</v>
      </c>
      <c r="I55" s="101">
        <v>0</v>
      </c>
      <c r="J55" s="164">
        <v>957664458</v>
      </c>
      <c r="K55" s="105">
        <v>88428979.280000001</v>
      </c>
      <c r="AH55" s="27">
        <f t="shared" si="1"/>
        <v>869235478.72000003</v>
      </c>
      <c r="AJ55" s="2"/>
    </row>
    <row r="56" spans="2:38" x14ac:dyDescent="0.2">
      <c r="B56" s="103">
        <v>325406</v>
      </c>
      <c r="C56" s="84" t="s">
        <v>141</v>
      </c>
      <c r="D56" s="90" t="s">
        <v>160</v>
      </c>
      <c r="E56" s="109" t="s">
        <v>159</v>
      </c>
      <c r="F56" s="100" t="s">
        <v>103</v>
      </c>
      <c r="G56" s="101">
        <v>24939097</v>
      </c>
      <c r="H56" s="101">
        <v>0</v>
      </c>
      <c r="I56" s="101">
        <v>0</v>
      </c>
      <c r="J56" s="164">
        <v>24939097</v>
      </c>
      <c r="K56" s="105">
        <v>1308375</v>
      </c>
      <c r="AH56" s="27">
        <f t="shared" si="1"/>
        <v>23630722</v>
      </c>
      <c r="AJ56" s="2"/>
      <c r="AK56" s="14"/>
      <c r="AL56" s="15"/>
    </row>
    <row r="57" spans="2:38" x14ac:dyDescent="0.2">
      <c r="B57" s="103">
        <v>325407</v>
      </c>
      <c r="C57" s="84" t="s">
        <v>141</v>
      </c>
      <c r="D57" s="90" t="s">
        <v>160</v>
      </c>
      <c r="E57" s="109" t="s">
        <v>159</v>
      </c>
      <c r="F57" s="100" t="s">
        <v>182</v>
      </c>
      <c r="G57" s="101">
        <v>302218790</v>
      </c>
      <c r="H57" s="101">
        <v>0</v>
      </c>
      <c r="I57" s="101">
        <v>0</v>
      </c>
      <c r="J57" s="164">
        <v>302218790</v>
      </c>
      <c r="K57" s="105">
        <v>38279984</v>
      </c>
      <c r="AH57" s="27">
        <f>+J57-K57</f>
        <v>263938806</v>
      </c>
      <c r="AJ57" s="2"/>
    </row>
    <row r="58" spans="2:38" ht="12" hidden="1" customHeight="1" x14ac:dyDescent="0.2">
      <c r="B58" s="103">
        <v>325408</v>
      </c>
      <c r="C58" s="84" t="s">
        <v>141</v>
      </c>
      <c r="D58" s="90" t="s">
        <v>160</v>
      </c>
      <c r="E58" s="109" t="s">
        <v>159</v>
      </c>
      <c r="F58" s="125" t="s">
        <v>183</v>
      </c>
      <c r="G58" s="101"/>
      <c r="H58" s="101">
        <v>0</v>
      </c>
      <c r="I58" s="101"/>
      <c r="J58" s="101">
        <v>0</v>
      </c>
      <c r="K58" s="149">
        <v>0</v>
      </c>
      <c r="AH58" s="27">
        <f t="shared" ref="AH58:AH79" si="2">+J58-K58</f>
        <v>0</v>
      </c>
    </row>
    <row r="59" spans="2:38" s="2" customFormat="1" x14ac:dyDescent="0.2">
      <c r="B59" s="99" t="s">
        <v>178</v>
      </c>
      <c r="C59" s="84" t="s">
        <v>142</v>
      </c>
      <c r="D59" s="90"/>
      <c r="E59" s="91"/>
      <c r="F59" s="106" t="s">
        <v>22</v>
      </c>
      <c r="G59" s="111">
        <v>0</v>
      </c>
      <c r="H59" s="111">
        <v>0</v>
      </c>
      <c r="I59" s="111">
        <v>0</v>
      </c>
      <c r="J59" s="147">
        <v>0</v>
      </c>
      <c r="K59" s="112">
        <v>0</v>
      </c>
      <c r="P59" s="16"/>
      <c r="Q59" s="28"/>
      <c r="V59" s="32"/>
      <c r="AH59" s="27">
        <f t="shared" si="2"/>
        <v>0</v>
      </c>
      <c r="AJ59" s="32"/>
    </row>
    <row r="60" spans="2:38" x14ac:dyDescent="0.2">
      <c r="B60" s="103">
        <v>32551</v>
      </c>
      <c r="C60" s="84" t="s">
        <v>143</v>
      </c>
      <c r="D60" s="90"/>
      <c r="E60" s="109"/>
      <c r="F60" s="100" t="s">
        <v>92</v>
      </c>
      <c r="G60" s="101">
        <v>0</v>
      </c>
      <c r="H60" s="101">
        <v>0</v>
      </c>
      <c r="I60" s="148">
        <v>0</v>
      </c>
      <c r="J60" s="148">
        <v>0</v>
      </c>
      <c r="K60" s="102">
        <v>0</v>
      </c>
      <c r="AH60" s="27">
        <f t="shared" si="2"/>
        <v>0</v>
      </c>
      <c r="AJ60" s="2"/>
    </row>
    <row r="61" spans="2:38" x14ac:dyDescent="0.2">
      <c r="B61" s="103">
        <v>325511</v>
      </c>
      <c r="C61" s="84" t="s">
        <v>144</v>
      </c>
      <c r="D61" s="90" t="s">
        <v>160</v>
      </c>
      <c r="E61" s="109" t="s">
        <v>159</v>
      </c>
      <c r="F61" s="100" t="s">
        <v>93</v>
      </c>
      <c r="G61" s="101">
        <v>0</v>
      </c>
      <c r="H61" s="124"/>
      <c r="I61" s="195">
        <v>0</v>
      </c>
      <c r="J61" s="148">
        <v>0</v>
      </c>
      <c r="K61" s="151"/>
      <c r="AH61" s="27">
        <f t="shared" si="2"/>
        <v>0</v>
      </c>
      <c r="AJ61" s="14"/>
    </row>
    <row r="62" spans="2:38" x14ac:dyDescent="0.2">
      <c r="B62" s="103">
        <v>325512</v>
      </c>
      <c r="C62" s="84" t="s">
        <v>145</v>
      </c>
      <c r="D62" s="90" t="s">
        <v>160</v>
      </c>
      <c r="E62" s="115" t="s">
        <v>163</v>
      </c>
      <c r="F62" s="100" t="s">
        <v>94</v>
      </c>
      <c r="G62" s="101">
        <v>0</v>
      </c>
      <c r="H62" s="101">
        <v>0</v>
      </c>
      <c r="I62" s="101">
        <v>0</v>
      </c>
      <c r="J62" s="101">
        <v>0</v>
      </c>
      <c r="K62" s="150">
        <v>0</v>
      </c>
      <c r="AH62" s="27">
        <f t="shared" si="2"/>
        <v>0</v>
      </c>
    </row>
    <row r="63" spans="2:38" x14ac:dyDescent="0.2">
      <c r="B63" s="103">
        <v>325514</v>
      </c>
      <c r="C63" s="84" t="s">
        <v>145</v>
      </c>
      <c r="D63" s="90" t="s">
        <v>160</v>
      </c>
      <c r="E63" s="115" t="s">
        <v>163</v>
      </c>
      <c r="F63" s="100" t="s">
        <v>243</v>
      </c>
      <c r="G63" s="101">
        <v>0</v>
      </c>
      <c r="H63" s="101"/>
      <c r="I63" s="101">
        <v>0</v>
      </c>
      <c r="J63" s="164">
        <v>0</v>
      </c>
      <c r="K63" s="165"/>
      <c r="AH63" s="27">
        <f t="shared" si="2"/>
        <v>0</v>
      </c>
    </row>
    <row r="64" spans="2:38" x14ac:dyDescent="0.2">
      <c r="B64" s="99">
        <v>3260</v>
      </c>
      <c r="C64" s="84" t="s">
        <v>146</v>
      </c>
      <c r="D64" s="90"/>
      <c r="E64" s="91"/>
      <c r="F64" s="106" t="s">
        <v>23</v>
      </c>
      <c r="G64" s="111">
        <v>0</v>
      </c>
      <c r="H64" s="111">
        <v>0</v>
      </c>
      <c r="I64" s="111">
        <v>0</v>
      </c>
      <c r="J64" s="101">
        <v>0</v>
      </c>
      <c r="K64" s="112">
        <v>0</v>
      </c>
      <c r="AH64" s="27">
        <f t="shared" si="2"/>
        <v>0</v>
      </c>
    </row>
    <row r="65" spans="2:38" x14ac:dyDescent="0.2">
      <c r="B65" s="89">
        <v>3500</v>
      </c>
      <c r="C65" s="126"/>
      <c r="D65" s="90"/>
      <c r="E65" s="91"/>
      <c r="F65" s="92" t="s">
        <v>24</v>
      </c>
      <c r="G65" s="127">
        <v>0</v>
      </c>
      <c r="H65" s="127">
        <v>0</v>
      </c>
      <c r="I65" s="127">
        <v>0</v>
      </c>
      <c r="J65" s="127">
        <v>0</v>
      </c>
      <c r="K65" s="128">
        <v>0</v>
      </c>
      <c r="AH65" s="27">
        <f t="shared" si="2"/>
        <v>0</v>
      </c>
    </row>
    <row r="66" spans="2:38" x14ac:dyDescent="0.2">
      <c r="B66" s="152">
        <v>4000</v>
      </c>
      <c r="C66" s="84" t="s">
        <v>147</v>
      </c>
      <c r="D66" s="90"/>
      <c r="E66" s="91"/>
      <c r="F66" s="129" t="s">
        <v>25</v>
      </c>
      <c r="G66" s="130">
        <v>4768431000</v>
      </c>
      <c r="H66" s="130">
        <v>0</v>
      </c>
      <c r="I66" s="130">
        <v>0</v>
      </c>
      <c r="J66" s="130">
        <v>4768431000</v>
      </c>
      <c r="K66" s="131">
        <v>285395344</v>
      </c>
      <c r="AH66" s="27">
        <f t="shared" si="2"/>
        <v>4483035656</v>
      </c>
      <c r="AK66" s="14"/>
    </row>
    <row r="67" spans="2:38" x14ac:dyDescent="0.2">
      <c r="B67" s="132">
        <v>4100</v>
      </c>
      <c r="C67" s="84" t="s">
        <v>148</v>
      </c>
      <c r="D67" s="90"/>
      <c r="E67" s="91"/>
      <c r="F67" s="133" t="s">
        <v>26</v>
      </c>
      <c r="G67" s="134">
        <v>4768431000</v>
      </c>
      <c r="H67" s="134">
        <v>0</v>
      </c>
      <c r="I67" s="134">
        <v>0</v>
      </c>
      <c r="J67" s="134">
        <v>4768431000</v>
      </c>
      <c r="K67" s="135">
        <v>285395344</v>
      </c>
      <c r="N67" s="14"/>
      <c r="R67" s="14"/>
      <c r="V67" s="27"/>
      <c r="Z67" s="15"/>
      <c r="AH67" s="27">
        <f t="shared" si="2"/>
        <v>4483035656</v>
      </c>
    </row>
    <row r="68" spans="2:38" x14ac:dyDescent="0.2">
      <c r="B68" s="136">
        <v>410001</v>
      </c>
      <c r="C68" s="84" t="s">
        <v>149</v>
      </c>
      <c r="D68" s="19" t="s">
        <v>169</v>
      </c>
      <c r="E68" s="33" t="s">
        <v>167</v>
      </c>
      <c r="F68" s="137" t="s">
        <v>173</v>
      </c>
      <c r="G68" s="138">
        <v>4684600000</v>
      </c>
      <c r="H68" s="138"/>
      <c r="I68" s="138">
        <v>0</v>
      </c>
      <c r="J68" s="164">
        <v>4684600000</v>
      </c>
      <c r="K68" s="105">
        <v>282511344</v>
      </c>
      <c r="N68" s="14"/>
      <c r="O68" s="14"/>
      <c r="S68" s="14"/>
      <c r="V68" s="15" t="str">
        <f>+[1]REP_PAC018_SituacionCupoPACActu!$Z$23</f>
        <v>1.896.610.358,67</v>
      </c>
      <c r="W68" s="15" t="e">
        <f>+V68-K68</f>
        <v>#VALUE!</v>
      </c>
      <c r="X68" s="15"/>
      <c r="Z68" s="15"/>
      <c r="AH68" s="27">
        <f t="shared" si="2"/>
        <v>4402088656</v>
      </c>
      <c r="AJ68" s="2"/>
      <c r="AK68" s="15"/>
      <c r="AL68" s="15"/>
    </row>
    <row r="69" spans="2:38" x14ac:dyDescent="0.2">
      <c r="B69" s="136">
        <v>410002</v>
      </c>
      <c r="C69" s="84" t="s">
        <v>150</v>
      </c>
      <c r="D69" s="19" t="s">
        <v>169</v>
      </c>
      <c r="E69" s="33" t="s">
        <v>168</v>
      </c>
      <c r="F69" s="137" t="s">
        <v>95</v>
      </c>
      <c r="G69" s="138">
        <v>65600000</v>
      </c>
      <c r="H69" s="138">
        <v>0</v>
      </c>
      <c r="I69" s="138">
        <v>0</v>
      </c>
      <c r="J69" s="164">
        <v>65600000</v>
      </c>
      <c r="K69" s="139">
        <v>0</v>
      </c>
      <c r="L69" s="14" t="e">
        <f>+K69+#REF!</f>
        <v>#REF!</v>
      </c>
      <c r="M69" s="26"/>
      <c r="R69" s="14"/>
      <c r="S69" s="14"/>
      <c r="V69" s="15" t="e">
        <f>+K68+#REF!+#REF!</f>
        <v>#REF!</v>
      </c>
      <c r="Z69" s="14"/>
      <c r="AH69" s="27">
        <f t="shared" si="2"/>
        <v>65600000</v>
      </c>
      <c r="AJ69" s="2"/>
      <c r="AK69" s="15"/>
      <c r="AL69" s="15"/>
    </row>
    <row r="70" spans="2:38" x14ac:dyDescent="0.2">
      <c r="B70" s="136">
        <v>410003</v>
      </c>
      <c r="C70" s="84" t="s">
        <v>151</v>
      </c>
      <c r="D70" s="90"/>
      <c r="E70" s="91"/>
      <c r="F70" s="137" t="s">
        <v>96</v>
      </c>
      <c r="G70" s="138">
        <v>18231000</v>
      </c>
      <c r="H70" s="138">
        <v>0</v>
      </c>
      <c r="I70" s="138">
        <v>0</v>
      </c>
      <c r="J70" s="164">
        <v>18231000</v>
      </c>
      <c r="K70" s="139">
        <v>2884000</v>
      </c>
      <c r="L70" s="14"/>
      <c r="V70" s="15"/>
      <c r="Z70" s="14"/>
      <c r="AH70" s="27">
        <f t="shared" si="2"/>
        <v>15347000</v>
      </c>
      <c r="AJ70" s="2"/>
      <c r="AK70" s="15"/>
    </row>
    <row r="71" spans="2:38" ht="12" hidden="1" customHeight="1" x14ac:dyDescent="0.2">
      <c r="B71" s="132"/>
      <c r="C71" s="84"/>
      <c r="D71" s="90"/>
      <c r="E71" s="91"/>
      <c r="F71" s="133" t="s">
        <v>97</v>
      </c>
      <c r="G71" s="134">
        <v>0</v>
      </c>
      <c r="H71" s="134">
        <v>0</v>
      </c>
      <c r="I71" s="134">
        <v>0</v>
      </c>
      <c r="J71" s="134">
        <v>0</v>
      </c>
      <c r="K71" s="139">
        <v>0</v>
      </c>
      <c r="L71" s="14"/>
      <c r="M71" s="14"/>
      <c r="V71" s="14"/>
      <c r="X71" s="15"/>
      <c r="AH71" s="27">
        <f t="shared" si="2"/>
        <v>0</v>
      </c>
    </row>
    <row r="72" spans="2:38" ht="12.6" hidden="1" customHeight="1" x14ac:dyDescent="0.2">
      <c r="B72" s="136">
        <v>410004</v>
      </c>
      <c r="C72" s="140" t="s">
        <v>152</v>
      </c>
      <c r="D72" s="90" t="s">
        <v>171</v>
      </c>
      <c r="E72" s="33" t="s">
        <v>170</v>
      </c>
      <c r="F72" s="137" t="s">
        <v>98</v>
      </c>
      <c r="G72" s="138">
        <v>0</v>
      </c>
      <c r="H72" s="138">
        <v>0</v>
      </c>
      <c r="I72" s="138">
        <v>0</v>
      </c>
      <c r="J72" s="138">
        <v>0</v>
      </c>
      <c r="K72" s="139">
        <v>0</v>
      </c>
      <c r="L72" s="14"/>
      <c r="M72" s="14"/>
      <c r="V72" s="14"/>
      <c r="AH72" s="27">
        <f t="shared" si="2"/>
        <v>0</v>
      </c>
    </row>
    <row r="73" spans="2:38" ht="12.6" hidden="1" customHeight="1" x14ac:dyDescent="0.2">
      <c r="B73" s="136">
        <v>410005</v>
      </c>
      <c r="C73" s="140" t="s">
        <v>153</v>
      </c>
      <c r="D73" s="90" t="s">
        <v>171</v>
      </c>
      <c r="E73" s="33" t="s">
        <v>170</v>
      </c>
      <c r="F73" s="137" t="s">
        <v>99</v>
      </c>
      <c r="G73" s="138">
        <v>0</v>
      </c>
      <c r="H73" s="138">
        <v>0</v>
      </c>
      <c r="I73" s="138">
        <v>0</v>
      </c>
      <c r="J73" s="138">
        <v>0</v>
      </c>
      <c r="K73" s="139">
        <v>0</v>
      </c>
      <c r="AH73" s="27">
        <f t="shared" si="2"/>
        <v>0</v>
      </c>
    </row>
    <row r="74" spans="2:38" ht="12.6" hidden="1" customHeight="1" x14ac:dyDescent="0.2">
      <c r="B74" s="136">
        <v>410006</v>
      </c>
      <c r="C74" s="140" t="s">
        <v>154</v>
      </c>
      <c r="D74" s="90" t="s">
        <v>171</v>
      </c>
      <c r="E74" s="33" t="s">
        <v>170</v>
      </c>
      <c r="F74" s="137" t="s">
        <v>100</v>
      </c>
      <c r="G74" s="138">
        <v>0</v>
      </c>
      <c r="H74" s="138">
        <v>0</v>
      </c>
      <c r="I74" s="138">
        <v>0</v>
      </c>
      <c r="J74" s="138">
        <v>0</v>
      </c>
      <c r="K74" s="139">
        <v>0</v>
      </c>
      <c r="M74" s="29" t="s">
        <v>175</v>
      </c>
      <c r="N74" s="1" t="s">
        <v>176</v>
      </c>
      <c r="O74" s="1" t="s">
        <v>176</v>
      </c>
      <c r="Q74" s="27" t="e">
        <f>+K77+#REF!</f>
        <v>#REF!</v>
      </c>
      <c r="AH74" s="27">
        <f t="shared" si="2"/>
        <v>0</v>
      </c>
    </row>
    <row r="75" spans="2:38" ht="12" hidden="1" customHeight="1" x14ac:dyDescent="0.2">
      <c r="B75" s="132">
        <v>4200</v>
      </c>
      <c r="C75" s="84" t="s">
        <v>155</v>
      </c>
      <c r="D75" s="90"/>
      <c r="E75" s="91"/>
      <c r="F75" s="133" t="s">
        <v>177</v>
      </c>
      <c r="G75" s="134">
        <v>0</v>
      </c>
      <c r="H75" s="134">
        <v>0</v>
      </c>
      <c r="I75" s="134">
        <v>0</v>
      </c>
      <c r="J75" s="134">
        <v>0</v>
      </c>
      <c r="K75" s="135">
        <v>0</v>
      </c>
      <c r="L75" s="14"/>
      <c r="AH75" s="27">
        <f t="shared" si="2"/>
        <v>0</v>
      </c>
    </row>
    <row r="76" spans="2:38" x14ac:dyDescent="0.2">
      <c r="B76" s="132">
        <v>4300</v>
      </c>
      <c r="C76" s="84" t="s">
        <v>156</v>
      </c>
      <c r="D76" s="90"/>
      <c r="E76" s="91"/>
      <c r="F76" s="133" t="s">
        <v>27</v>
      </c>
      <c r="G76" s="134">
        <v>0</v>
      </c>
      <c r="H76" s="134">
        <v>0</v>
      </c>
      <c r="I76" s="134">
        <v>0</v>
      </c>
      <c r="J76" s="134">
        <v>0</v>
      </c>
      <c r="K76" s="141">
        <v>0</v>
      </c>
      <c r="L76" s="14"/>
      <c r="AH76" s="27">
        <f t="shared" si="2"/>
        <v>0</v>
      </c>
    </row>
    <row r="77" spans="2:38" x14ac:dyDescent="0.2">
      <c r="B77" s="136">
        <v>430001</v>
      </c>
      <c r="C77" s="140" t="s">
        <v>157</v>
      </c>
      <c r="D77" s="19" t="s">
        <v>169</v>
      </c>
      <c r="E77" s="33" t="s">
        <v>168</v>
      </c>
      <c r="F77" s="137" t="s">
        <v>101</v>
      </c>
      <c r="G77" s="138">
        <v>0</v>
      </c>
      <c r="H77" s="138">
        <v>0</v>
      </c>
      <c r="I77" s="138">
        <v>0</v>
      </c>
      <c r="J77" s="138">
        <v>0</v>
      </c>
      <c r="K77" s="102">
        <v>0</v>
      </c>
      <c r="L77" s="17" t="e">
        <f>+K77+#REF!</f>
        <v>#REF!</v>
      </c>
      <c r="M77" s="14">
        <v>2898048325.98</v>
      </c>
      <c r="N77" s="27">
        <f>+M77-K77</f>
        <v>2898048325.98</v>
      </c>
      <c r="O77" s="27"/>
      <c r="P77" s="12">
        <f>+M77-K77-N77</f>
        <v>0</v>
      </c>
      <c r="Q77" s="27">
        <f>180004494+24351884</f>
        <v>204356378</v>
      </c>
      <c r="R77" s="14"/>
      <c r="S77" s="14">
        <f>+J77-K77-Q77</f>
        <v>-204356378</v>
      </c>
      <c r="T77" s="14"/>
      <c r="U77" s="14"/>
      <c r="V77" s="14"/>
      <c r="AH77" s="27">
        <f t="shared" si="2"/>
        <v>0</v>
      </c>
    </row>
    <row r="78" spans="2:38" x14ac:dyDescent="0.2">
      <c r="B78" s="136">
        <v>430002</v>
      </c>
      <c r="C78" s="140" t="s">
        <v>158</v>
      </c>
      <c r="D78" s="90" t="s">
        <v>171</v>
      </c>
      <c r="E78" s="33" t="s">
        <v>170</v>
      </c>
      <c r="F78" s="137" t="s">
        <v>102</v>
      </c>
      <c r="G78" s="138">
        <v>0</v>
      </c>
      <c r="H78" s="138">
        <v>0</v>
      </c>
      <c r="I78" s="138">
        <v>0</v>
      </c>
      <c r="J78" s="138">
        <v>0</v>
      </c>
      <c r="K78" s="102">
        <v>0</v>
      </c>
      <c r="L78" s="17"/>
      <c r="M78" s="14"/>
      <c r="N78" s="27"/>
      <c r="O78" s="27"/>
      <c r="R78" s="14"/>
      <c r="S78" s="14"/>
      <c r="T78" s="14"/>
      <c r="U78" s="14"/>
      <c r="V78" s="14"/>
    </row>
    <row r="79" spans="2:38" ht="12.75" thickBot="1" x14ac:dyDescent="0.25">
      <c r="B79" s="142"/>
      <c r="C79" s="143"/>
      <c r="D79" s="144"/>
      <c r="E79" s="144"/>
      <c r="F79" s="145" t="s">
        <v>268</v>
      </c>
      <c r="G79" s="146">
        <v>54244426389</v>
      </c>
      <c r="H79" s="146">
        <v>0</v>
      </c>
      <c r="I79" s="146">
        <v>0</v>
      </c>
      <c r="J79" s="146">
        <v>54244426389</v>
      </c>
      <c r="K79" s="146">
        <v>4102207761.3100004</v>
      </c>
      <c r="L79" s="14"/>
      <c r="N79" s="27"/>
      <c r="O79" s="27"/>
      <c r="R79" s="14"/>
      <c r="AH79" s="27">
        <f t="shared" si="2"/>
        <v>50142218627.690002</v>
      </c>
      <c r="AJ79" s="198"/>
      <c r="AK79" s="14"/>
    </row>
    <row r="80" spans="2:38" x14ac:dyDescent="0.2">
      <c r="B80" s="186"/>
      <c r="C80" s="186"/>
      <c r="D80" s="187"/>
      <c r="E80" s="187"/>
      <c r="F80" s="188"/>
      <c r="G80" s="189"/>
      <c r="H80" s="189"/>
      <c r="I80" s="189"/>
      <c r="J80" s="189"/>
      <c r="K80" s="189"/>
      <c r="L80" s="14"/>
      <c r="N80" s="27"/>
      <c r="O80" s="27"/>
      <c r="R80" s="14"/>
      <c r="AJ80" s="183"/>
      <c r="AK80" s="14"/>
    </row>
    <row r="81" spans="2:37" x14ac:dyDescent="0.2">
      <c r="B81" s="202"/>
      <c r="C81" s="203"/>
      <c r="D81" s="203"/>
      <c r="E81" s="204"/>
      <c r="F81" s="205"/>
      <c r="G81" s="206"/>
      <c r="H81" s="207"/>
      <c r="I81" s="207"/>
      <c r="J81" s="207"/>
      <c r="K81" s="208"/>
      <c r="L81" s="14"/>
      <c r="N81" s="27"/>
      <c r="O81" s="27"/>
      <c r="R81" s="14"/>
      <c r="AJ81" s="171"/>
      <c r="AK81" s="14"/>
    </row>
    <row r="82" spans="2:37" ht="14.25" customHeight="1" x14ac:dyDescent="0.2">
      <c r="B82" s="215" t="s">
        <v>267</v>
      </c>
      <c r="C82" s="216"/>
      <c r="D82" s="216"/>
      <c r="E82" s="216"/>
      <c r="F82" s="216"/>
      <c r="G82" s="216"/>
      <c r="H82" s="216"/>
      <c r="I82" s="216"/>
      <c r="J82" s="216"/>
      <c r="K82" s="217"/>
      <c r="L82" s="14"/>
      <c r="N82" s="27"/>
      <c r="O82" s="27"/>
      <c r="R82" s="14"/>
      <c r="AJ82" s="171"/>
      <c r="AK82" s="14"/>
    </row>
    <row r="83" spans="2:37" x14ac:dyDescent="0.2">
      <c r="B83" s="178">
        <v>311001</v>
      </c>
      <c r="C83" s="174"/>
      <c r="D83" s="174"/>
      <c r="E83" s="174"/>
      <c r="F83" s="172" t="s">
        <v>75</v>
      </c>
      <c r="G83" s="177"/>
      <c r="H83" s="175"/>
      <c r="I83" s="175"/>
      <c r="J83" s="175">
        <v>0</v>
      </c>
      <c r="K83" s="176"/>
      <c r="L83" s="14"/>
      <c r="N83" s="27"/>
      <c r="O83" s="27"/>
      <c r="R83" s="14"/>
      <c r="AJ83" s="153"/>
      <c r="AK83" s="14"/>
    </row>
    <row r="84" spans="2:37" x14ac:dyDescent="0.2">
      <c r="B84" s="178">
        <v>410001</v>
      </c>
      <c r="C84" s="174"/>
      <c r="D84" s="174"/>
      <c r="E84" s="174"/>
      <c r="F84" s="172" t="s">
        <v>247</v>
      </c>
      <c r="G84" s="185">
        <v>9809286</v>
      </c>
      <c r="H84" s="175"/>
      <c r="I84" s="175"/>
      <c r="J84" s="175">
        <v>9809286</v>
      </c>
      <c r="K84" s="176">
        <v>9700000</v>
      </c>
      <c r="L84" s="14"/>
      <c r="N84" s="27"/>
      <c r="O84" s="27"/>
      <c r="R84" s="14"/>
      <c r="AJ84" s="183"/>
      <c r="AK84" s="14"/>
    </row>
    <row r="85" spans="2:37" x14ac:dyDescent="0.2">
      <c r="B85" s="178">
        <v>410002</v>
      </c>
      <c r="C85" s="174"/>
      <c r="D85" s="174"/>
      <c r="E85" s="174"/>
      <c r="F85" s="172" t="s">
        <v>248</v>
      </c>
      <c r="G85" s="185">
        <v>1514460.9299999997</v>
      </c>
      <c r="H85" s="175"/>
      <c r="I85" s="175"/>
      <c r="J85" s="175">
        <v>1514988</v>
      </c>
      <c r="K85" s="176">
        <v>1514988</v>
      </c>
      <c r="L85" s="14"/>
      <c r="N85" s="27"/>
      <c r="O85" s="27"/>
      <c r="R85" s="14"/>
      <c r="AJ85" s="183"/>
      <c r="AK85" s="14"/>
    </row>
    <row r="86" spans="2:37" ht="12.75" thickBot="1" x14ac:dyDescent="0.25">
      <c r="B86" s="179"/>
      <c r="C86" s="180"/>
      <c r="D86" s="181"/>
      <c r="E86" s="181"/>
      <c r="F86" s="180" t="s">
        <v>269</v>
      </c>
      <c r="G86" s="182">
        <v>11323746.93</v>
      </c>
      <c r="H86" s="182">
        <v>0</v>
      </c>
      <c r="I86" s="182"/>
      <c r="J86" s="182">
        <v>11324274</v>
      </c>
      <c r="K86" s="191">
        <v>11214988</v>
      </c>
      <c r="L86" s="14"/>
      <c r="N86" s="27"/>
      <c r="O86" s="27"/>
      <c r="R86" s="14"/>
      <c r="AJ86" s="171"/>
      <c r="AK86" s="14"/>
    </row>
    <row r="87" spans="2:37" x14ac:dyDescent="0.2">
      <c r="B87" s="1"/>
      <c r="C87" s="1"/>
      <c r="D87" s="1"/>
      <c r="E87" s="1"/>
      <c r="J87" s="1"/>
      <c r="L87" s="14"/>
      <c r="N87" s="27"/>
      <c r="O87" s="27"/>
      <c r="R87" s="14"/>
      <c r="AJ87" s="171"/>
      <c r="AK87" s="14"/>
    </row>
    <row r="88" spans="2:37" x14ac:dyDescent="0.2">
      <c r="B88" s="1"/>
      <c r="C88" s="1"/>
      <c r="D88" s="1"/>
      <c r="E88" s="1"/>
      <c r="J88" s="1"/>
      <c r="L88" s="14"/>
      <c r="N88" s="27"/>
      <c r="O88" s="27"/>
      <c r="R88" s="14"/>
      <c r="AJ88" s="171"/>
      <c r="AK88" s="14"/>
    </row>
    <row r="89" spans="2:37" x14ac:dyDescent="0.2">
      <c r="B89" s="1"/>
      <c r="C89" s="1"/>
      <c r="D89" s="1"/>
      <c r="E89" s="1"/>
      <c r="J89" s="1"/>
      <c r="L89" s="14"/>
      <c r="N89" s="27"/>
      <c r="O89" s="27"/>
      <c r="R89" s="14"/>
      <c r="AJ89" s="171"/>
      <c r="AK89" s="14"/>
    </row>
    <row r="90" spans="2:37" x14ac:dyDescent="0.2">
      <c r="B90" s="1"/>
      <c r="C90" s="1"/>
      <c r="D90" s="1"/>
      <c r="E90" s="1"/>
      <c r="J90" s="1"/>
      <c r="L90" s="14"/>
      <c r="N90" s="27"/>
      <c r="O90" s="27"/>
      <c r="R90" s="14"/>
      <c r="AJ90" s="171"/>
      <c r="AK90" s="14"/>
    </row>
    <row r="91" spans="2:37" x14ac:dyDescent="0.2">
      <c r="B91" s="1"/>
      <c r="C91" s="1"/>
      <c r="D91" s="1"/>
      <c r="E91" s="1"/>
      <c r="J91" s="1"/>
      <c r="L91" s="14"/>
      <c r="N91" s="27"/>
      <c r="O91" s="27"/>
      <c r="R91" s="14"/>
      <c r="AJ91" s="171"/>
      <c r="AK91" s="14"/>
    </row>
    <row r="92" spans="2:37" x14ac:dyDescent="0.2">
      <c r="B92" s="1"/>
      <c r="C92" s="1"/>
      <c r="D92" s="1"/>
      <c r="E92" s="1"/>
      <c r="J92" s="1"/>
      <c r="L92" s="14"/>
      <c r="N92" s="27"/>
      <c r="O92" s="27"/>
      <c r="R92" s="14"/>
      <c r="AJ92" s="171"/>
      <c r="AK92" s="14"/>
    </row>
    <row r="93" spans="2:37" ht="31.5" customHeight="1" x14ac:dyDescent="0.2">
      <c r="B93" s="1"/>
      <c r="C93" s="1"/>
      <c r="D93" s="1"/>
      <c r="E93" s="1"/>
      <c r="J93" s="1"/>
      <c r="L93" s="14"/>
      <c r="N93" s="27"/>
      <c r="O93" s="27"/>
      <c r="R93" s="14"/>
      <c r="AJ93" s="171"/>
      <c r="AK93" s="14"/>
    </row>
    <row r="94" spans="2:37" x14ac:dyDescent="0.2">
      <c r="B94" s="1"/>
      <c r="C94" s="1"/>
      <c r="D94" s="1"/>
      <c r="E94" s="1"/>
      <c r="J94" s="1"/>
      <c r="L94" s="14"/>
      <c r="N94" s="27"/>
      <c r="O94" s="27"/>
      <c r="R94" s="14"/>
      <c r="AJ94" s="171"/>
      <c r="AK94" s="14"/>
    </row>
    <row r="95" spans="2:37" x14ac:dyDescent="0.2">
      <c r="B95" s="1"/>
      <c r="C95" s="1"/>
      <c r="D95" s="1"/>
      <c r="E95" s="1"/>
      <c r="J95" s="1"/>
      <c r="L95" s="14"/>
      <c r="N95" s="27"/>
      <c r="O95" s="27"/>
      <c r="R95" s="14"/>
      <c r="AJ95" s="171"/>
      <c r="AK95" s="14"/>
    </row>
    <row r="96" spans="2:37" x14ac:dyDescent="0.2">
      <c r="B96" s="1"/>
      <c r="C96" s="1"/>
      <c r="D96" s="1"/>
      <c r="E96" s="1"/>
      <c r="J96" s="1"/>
      <c r="L96" s="14"/>
      <c r="N96" s="27"/>
      <c r="O96" s="27"/>
      <c r="R96" s="14"/>
      <c r="AJ96" s="171"/>
      <c r="AK96" s="14"/>
    </row>
    <row r="97" spans="2:37" x14ac:dyDescent="0.2">
      <c r="B97" s="1"/>
      <c r="C97" s="1"/>
      <c r="D97" s="1"/>
      <c r="E97" s="1"/>
      <c r="J97" s="1"/>
      <c r="L97" s="14"/>
      <c r="N97" s="27"/>
      <c r="O97" s="27"/>
      <c r="R97" s="14"/>
      <c r="AJ97" s="171"/>
      <c r="AK97" s="14"/>
    </row>
    <row r="98" spans="2:37" x14ac:dyDescent="0.2">
      <c r="B98" s="1"/>
      <c r="C98" s="1"/>
      <c r="D98" s="1"/>
      <c r="E98" s="1"/>
      <c r="J98" s="1"/>
      <c r="L98" s="14"/>
      <c r="N98" s="27"/>
      <c r="O98" s="27"/>
      <c r="R98" s="14"/>
      <c r="AJ98" s="171"/>
      <c r="AK98" s="14"/>
    </row>
    <row r="99" spans="2:37" x14ac:dyDescent="0.2">
      <c r="B99" s="1"/>
      <c r="C99" s="1"/>
      <c r="D99" s="1"/>
      <c r="E99" s="1"/>
      <c r="J99" s="1"/>
      <c r="L99" s="14"/>
      <c r="N99" s="27"/>
      <c r="O99" s="27"/>
      <c r="R99" s="14"/>
      <c r="AJ99" s="171"/>
      <c r="AK99" s="14"/>
    </row>
    <row r="100" spans="2:37" x14ac:dyDescent="0.2">
      <c r="B100" s="1"/>
      <c r="C100" s="1"/>
      <c r="D100" s="1"/>
      <c r="E100" s="1"/>
      <c r="J100" s="1"/>
      <c r="L100" s="14"/>
      <c r="N100" s="27"/>
      <c r="O100" s="27"/>
      <c r="R100" s="14"/>
      <c r="AJ100" s="171"/>
      <c r="AK100" s="14"/>
    </row>
    <row r="101" spans="2:37" x14ac:dyDescent="0.2">
      <c r="B101" s="1"/>
      <c r="C101" s="1"/>
      <c r="D101" s="1"/>
      <c r="E101" s="1"/>
      <c r="J101" s="1"/>
      <c r="L101" s="14"/>
      <c r="N101" s="27"/>
      <c r="O101" s="27"/>
      <c r="R101" s="14"/>
      <c r="AJ101" s="171"/>
      <c r="AK101" s="14"/>
    </row>
    <row r="102" spans="2:37" x14ac:dyDescent="0.2">
      <c r="B102" s="1"/>
      <c r="C102" s="1"/>
      <c r="D102" s="1"/>
      <c r="E102" s="1"/>
      <c r="J102" s="1"/>
      <c r="L102" s="14"/>
      <c r="N102" s="27"/>
      <c r="O102" s="27"/>
      <c r="R102" s="14"/>
      <c r="AJ102" s="171"/>
      <c r="AK102" s="14"/>
    </row>
    <row r="103" spans="2:37" x14ac:dyDescent="0.2">
      <c r="B103" s="1"/>
      <c r="C103" s="1"/>
      <c r="D103" s="1"/>
      <c r="E103" s="1"/>
      <c r="J103" s="1"/>
      <c r="L103" s="3"/>
      <c r="AK103" s="14"/>
    </row>
    <row r="104" spans="2:37" x14ac:dyDescent="0.2">
      <c r="B104" s="1"/>
      <c r="C104" s="1"/>
      <c r="D104" s="1"/>
      <c r="E104" s="1"/>
      <c r="J104" s="1"/>
      <c r="L104" s="3"/>
    </row>
    <row r="105" spans="2:37" x14ac:dyDescent="0.2">
      <c r="B105" s="1"/>
      <c r="C105" s="1"/>
      <c r="D105" s="1"/>
      <c r="E105" s="1"/>
      <c r="J105" s="1"/>
      <c r="L105" s="3"/>
    </row>
    <row r="106" spans="2:37" x14ac:dyDescent="0.2">
      <c r="B106" s="1"/>
      <c r="C106" s="1"/>
      <c r="D106" s="1"/>
      <c r="E106" s="1"/>
      <c r="J106" s="1"/>
      <c r="L106" s="3"/>
    </row>
    <row r="107" spans="2:37" x14ac:dyDescent="0.2">
      <c r="B107" s="1"/>
      <c r="C107" s="1"/>
      <c r="D107" s="1"/>
      <c r="E107" s="1"/>
      <c r="J107" s="1"/>
      <c r="AK107" s="14"/>
    </row>
    <row r="108" spans="2:37" x14ac:dyDescent="0.2">
      <c r="B108" s="1"/>
      <c r="C108" s="1"/>
      <c r="D108" s="1"/>
      <c r="E108" s="1"/>
      <c r="J108" s="1"/>
    </row>
    <row r="109" spans="2:37" x14ac:dyDescent="0.2">
      <c r="B109" s="1"/>
      <c r="C109" s="1"/>
      <c r="D109" s="1"/>
      <c r="E109" s="1"/>
      <c r="J109" s="1"/>
    </row>
    <row r="110" spans="2:37" x14ac:dyDescent="0.2">
      <c r="B110" s="1"/>
      <c r="C110" s="1"/>
      <c r="D110" s="1"/>
      <c r="E110" s="1"/>
      <c r="J110" s="1"/>
    </row>
    <row r="111" spans="2:37" x14ac:dyDescent="0.2">
      <c r="B111" s="1"/>
      <c r="C111" s="1"/>
      <c r="D111" s="1"/>
      <c r="E111" s="1"/>
      <c r="J111" s="1"/>
    </row>
    <row r="112" spans="2:37" x14ac:dyDescent="0.2">
      <c r="B112" s="1"/>
      <c r="C112" s="1"/>
      <c r="D112" s="1"/>
      <c r="E112" s="1"/>
      <c r="J112" s="1"/>
    </row>
    <row r="113" spans="2:10" x14ac:dyDescent="0.2">
      <c r="B113" s="1"/>
      <c r="C113" s="1"/>
      <c r="D113" s="1"/>
      <c r="E113" s="1"/>
      <c r="J113" s="1"/>
    </row>
    <row r="114" spans="2:10" x14ac:dyDescent="0.2">
      <c r="B114" s="1"/>
      <c r="C114" s="1"/>
      <c r="D114" s="1"/>
      <c r="E114" s="1"/>
      <c r="J114" s="1"/>
    </row>
    <row r="115" spans="2:10" x14ac:dyDescent="0.2">
      <c r="B115" s="1"/>
      <c r="C115" s="1"/>
      <c r="D115" s="1"/>
      <c r="E115" s="1"/>
      <c r="J115" s="1"/>
    </row>
    <row r="116" spans="2:10" x14ac:dyDescent="0.2">
      <c r="B116" s="1"/>
      <c r="C116" s="1"/>
      <c r="D116" s="1"/>
      <c r="E116" s="1"/>
      <c r="J116" s="1"/>
    </row>
    <row r="117" spans="2:10" x14ac:dyDescent="0.2">
      <c r="B117" s="1"/>
      <c r="C117" s="1"/>
      <c r="D117" s="1"/>
      <c r="E117" s="1"/>
      <c r="J117" s="1"/>
    </row>
    <row r="118" spans="2:10" x14ac:dyDescent="0.2">
      <c r="B118" s="1"/>
      <c r="C118" s="1"/>
      <c r="D118" s="1"/>
      <c r="E118" s="1"/>
      <c r="J118" s="1"/>
    </row>
    <row r="119" spans="2:10" x14ac:dyDescent="0.2">
      <c r="B119" s="1"/>
      <c r="C119" s="1"/>
      <c r="D119" s="1"/>
      <c r="E119" s="1"/>
      <c r="J119" s="1"/>
    </row>
    <row r="120" spans="2:10" x14ac:dyDescent="0.2">
      <c r="B120" s="1"/>
      <c r="C120" s="1"/>
      <c r="D120" s="1"/>
      <c r="E120" s="1"/>
      <c r="J120" s="1"/>
    </row>
    <row r="121" spans="2:10" x14ac:dyDescent="0.2">
      <c r="B121" s="1"/>
      <c r="C121" s="1"/>
      <c r="D121" s="1"/>
      <c r="E121" s="1"/>
      <c r="J121" s="1"/>
    </row>
  </sheetData>
  <mergeCells count="5">
    <mergeCell ref="B1:K1"/>
    <mergeCell ref="B2:K2"/>
    <mergeCell ref="B3:K3"/>
    <mergeCell ref="B4:K4"/>
    <mergeCell ref="B5:K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zoomScale="98" zoomScaleNormal="98" workbookViewId="0">
      <pane xSplit="1" topLeftCell="B1" activePane="topRight" state="frozen"/>
      <selection pane="topRight" activeCell="A3" sqref="A3:U3"/>
    </sheetView>
  </sheetViews>
  <sheetFormatPr baseColWidth="10" defaultColWidth="11.42578125" defaultRowHeight="12.75" x14ac:dyDescent="0.2"/>
  <cols>
    <col min="1" max="1" width="24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6.28515625" style="4" customWidth="1"/>
    <col min="8" max="9" width="18.140625" style="4" hidden="1" customWidth="1"/>
    <col min="10" max="10" width="18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 x14ac:dyDescent="0.25">
      <c r="A1" s="236" t="s">
        <v>52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</row>
    <row r="2" spans="1:25" x14ac:dyDescent="0.2">
      <c r="A2" s="237" t="s">
        <v>53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9"/>
    </row>
    <row r="3" spans="1:25" x14ac:dyDescent="0.2">
      <c r="A3" s="240" t="s">
        <v>49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2"/>
    </row>
    <row r="4" spans="1:25" x14ac:dyDescent="0.2">
      <c r="A4" s="240" t="s">
        <v>254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2"/>
    </row>
    <row r="5" spans="1:25" ht="13.5" thickBot="1" x14ac:dyDescent="0.25">
      <c r="A5" s="243" t="s">
        <v>271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5"/>
    </row>
    <row r="6" spans="1:25" s="25" customFormat="1" ht="42" customHeight="1" thickBot="1" x14ac:dyDescent="0.25">
      <c r="A6" s="24"/>
      <c r="B6" s="230" t="s">
        <v>28</v>
      </c>
      <c r="C6" s="232" t="s">
        <v>29</v>
      </c>
      <c r="D6" s="233"/>
      <c r="E6" s="233"/>
      <c r="F6" s="233"/>
      <c r="G6" s="233"/>
      <c r="H6" s="79"/>
      <c r="I6" s="79"/>
      <c r="J6" s="232" t="s">
        <v>30</v>
      </c>
      <c r="K6" s="233"/>
      <c r="L6" s="233"/>
      <c r="M6" s="233"/>
      <c r="N6" s="233"/>
      <c r="O6" s="79"/>
      <c r="P6" s="79"/>
      <c r="Q6" s="232" t="s">
        <v>31</v>
      </c>
      <c r="R6" s="234"/>
      <c r="S6" s="234"/>
      <c r="T6" s="234"/>
      <c r="U6" s="235"/>
    </row>
    <row r="7" spans="1:25" s="25" customFormat="1" ht="24.6" customHeight="1" thickBot="1" x14ac:dyDescent="0.25">
      <c r="A7" s="35"/>
      <c r="B7" s="231"/>
      <c r="C7" s="209" t="s">
        <v>54</v>
      </c>
      <c r="D7" s="47" t="s">
        <v>265</v>
      </c>
      <c r="E7" s="47" t="s">
        <v>266</v>
      </c>
      <c r="F7" s="47" t="s">
        <v>55</v>
      </c>
      <c r="G7" s="47" t="s">
        <v>56</v>
      </c>
      <c r="H7" s="47" t="s">
        <v>179</v>
      </c>
      <c r="I7" s="80" t="s">
        <v>180</v>
      </c>
      <c r="J7" s="209" t="s">
        <v>54</v>
      </c>
      <c r="K7" s="47" t="s">
        <v>265</v>
      </c>
      <c r="L7" s="47" t="s">
        <v>266</v>
      </c>
      <c r="M7" s="47" t="s">
        <v>55</v>
      </c>
      <c r="N7" s="80" t="s">
        <v>56</v>
      </c>
      <c r="O7" s="47" t="s">
        <v>181</v>
      </c>
      <c r="P7" s="79" t="s">
        <v>180</v>
      </c>
      <c r="Q7" s="78" t="s">
        <v>54</v>
      </c>
      <c r="R7" s="78" t="s">
        <v>56</v>
      </c>
      <c r="S7" s="47" t="s">
        <v>181</v>
      </c>
      <c r="T7" s="79" t="s">
        <v>180</v>
      </c>
      <c r="U7" s="48" t="s">
        <v>57</v>
      </c>
    </row>
    <row r="8" spans="1:25" s="6" customFormat="1" ht="16.899999999999999" customHeight="1" x14ac:dyDescent="0.2">
      <c r="A8" s="34" t="s">
        <v>70</v>
      </c>
      <c r="B8" s="49" t="s">
        <v>32</v>
      </c>
      <c r="C8" s="50">
        <v>9627969149</v>
      </c>
      <c r="D8" s="50">
        <v>4587816</v>
      </c>
      <c r="E8" s="50">
        <v>16587816</v>
      </c>
      <c r="F8" s="50">
        <v>9615969149</v>
      </c>
      <c r="G8" s="51">
        <v>3048386971</v>
      </c>
      <c r="H8" s="51"/>
      <c r="I8" s="51"/>
      <c r="J8" s="50">
        <v>4684600000</v>
      </c>
      <c r="K8" s="51"/>
      <c r="L8" s="51"/>
      <c r="M8" s="51">
        <v>4684600000</v>
      </c>
      <c r="N8" s="51">
        <v>336119335</v>
      </c>
      <c r="O8" s="51"/>
      <c r="P8" s="51"/>
      <c r="Q8" s="52">
        <v>14300569149</v>
      </c>
      <c r="R8" s="52">
        <v>3384506306</v>
      </c>
      <c r="S8" s="53">
        <v>0</v>
      </c>
      <c r="T8" s="53">
        <v>0</v>
      </c>
      <c r="U8" s="54">
        <v>10916062843</v>
      </c>
      <c r="V8" s="5"/>
      <c r="W8" s="5"/>
      <c r="X8" s="5"/>
    </row>
    <row r="9" spans="1:25" s="6" customFormat="1" ht="13.9" customHeight="1" x14ac:dyDescent="0.2">
      <c r="A9" s="7" t="s">
        <v>58</v>
      </c>
      <c r="B9" s="55" t="s">
        <v>32</v>
      </c>
      <c r="C9" s="50">
        <v>0</v>
      </c>
      <c r="D9" s="50"/>
      <c r="E9" s="50"/>
      <c r="F9" s="50">
        <v>0</v>
      </c>
      <c r="G9" s="50"/>
      <c r="H9" s="50"/>
      <c r="I9" s="50"/>
      <c r="J9" s="50">
        <v>0</v>
      </c>
      <c r="K9" s="50"/>
      <c r="L9" s="50"/>
      <c r="M9" s="51">
        <v>0</v>
      </c>
      <c r="N9" s="50">
        <v>0</v>
      </c>
      <c r="O9" s="50"/>
      <c r="P9" s="50"/>
      <c r="Q9" s="56">
        <v>0</v>
      </c>
      <c r="R9" s="56">
        <v>0</v>
      </c>
      <c r="S9" s="53">
        <v>0</v>
      </c>
      <c r="T9" s="57">
        <v>0</v>
      </c>
      <c r="U9" s="58">
        <v>0</v>
      </c>
      <c r="W9" s="200"/>
    </row>
    <row r="10" spans="1:25" s="6" customFormat="1" ht="10.9" customHeight="1" x14ac:dyDescent="0.2">
      <c r="A10" s="7"/>
      <c r="B10" s="5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6"/>
      <c r="R10" s="56"/>
      <c r="S10" s="57"/>
      <c r="T10" s="57"/>
      <c r="U10" s="58"/>
      <c r="W10" s="200"/>
    </row>
    <row r="11" spans="1:25" s="6" customFormat="1" ht="16.149999999999999" customHeight="1" x14ac:dyDescent="0.2">
      <c r="A11" s="7">
        <v>2</v>
      </c>
      <c r="B11" s="55" t="s">
        <v>33</v>
      </c>
      <c r="C11" s="56">
        <v>4718302598</v>
      </c>
      <c r="D11" s="56">
        <v>12000000</v>
      </c>
      <c r="E11" s="56">
        <v>0</v>
      </c>
      <c r="F11" s="56">
        <v>4730302598</v>
      </c>
      <c r="G11" s="56">
        <v>510577960</v>
      </c>
      <c r="H11" s="56">
        <v>0</v>
      </c>
      <c r="I11" s="56">
        <v>0</v>
      </c>
      <c r="J11" s="56">
        <v>68484000</v>
      </c>
      <c r="K11" s="56"/>
      <c r="L11" s="56"/>
      <c r="M11" s="56">
        <v>68484000</v>
      </c>
      <c r="N11" s="56">
        <v>2884000</v>
      </c>
      <c r="O11" s="56">
        <v>0</v>
      </c>
      <c r="P11" s="56">
        <v>0</v>
      </c>
      <c r="Q11" s="56">
        <v>4798786598</v>
      </c>
      <c r="R11" s="56">
        <v>513461960</v>
      </c>
      <c r="S11" s="53">
        <v>0</v>
      </c>
      <c r="T11" s="57">
        <v>0</v>
      </c>
      <c r="U11" s="58">
        <v>4285324638</v>
      </c>
      <c r="V11" s="5"/>
      <c r="W11" s="200"/>
      <c r="X11" s="5"/>
      <c r="Y11" s="5"/>
    </row>
    <row r="12" spans="1:25" s="6" customFormat="1" ht="13.15" customHeight="1" x14ac:dyDescent="0.2">
      <c r="A12" s="8" t="s">
        <v>249</v>
      </c>
      <c r="B12" s="60" t="s">
        <v>34</v>
      </c>
      <c r="C12" s="61">
        <v>425639723</v>
      </c>
      <c r="D12" s="61"/>
      <c r="E12" s="61"/>
      <c r="F12" s="50">
        <v>425639723</v>
      </c>
      <c r="G12" s="61"/>
      <c r="H12" s="61"/>
      <c r="I12" s="61"/>
      <c r="J12" s="61">
        <v>65600000</v>
      </c>
      <c r="K12" s="61"/>
      <c r="L12" s="61"/>
      <c r="M12" s="51">
        <v>65600000</v>
      </c>
      <c r="N12" s="61"/>
      <c r="O12" s="61"/>
      <c r="P12" s="61"/>
      <c r="Q12" s="44">
        <v>491239723</v>
      </c>
      <c r="R12" s="44">
        <v>0</v>
      </c>
      <c r="S12" s="62">
        <v>0</v>
      </c>
      <c r="T12" s="45">
        <v>0</v>
      </c>
      <c r="U12" s="63">
        <v>491239723</v>
      </c>
      <c r="W12" s="201"/>
    </row>
    <row r="13" spans="1:25" s="6" customFormat="1" ht="13.15" customHeight="1" x14ac:dyDescent="0.2">
      <c r="A13" s="8" t="s">
        <v>59</v>
      </c>
      <c r="B13" s="60" t="s">
        <v>34</v>
      </c>
      <c r="C13" s="61"/>
      <c r="D13" s="61"/>
      <c r="E13" s="61"/>
      <c r="F13" s="50">
        <v>0</v>
      </c>
      <c r="G13" s="61"/>
      <c r="H13" s="61"/>
      <c r="I13" s="61"/>
      <c r="J13" s="61">
        <v>0</v>
      </c>
      <c r="K13" s="61"/>
      <c r="L13" s="61"/>
      <c r="M13" s="61"/>
      <c r="N13" s="61"/>
      <c r="O13" s="61"/>
      <c r="P13" s="61"/>
      <c r="Q13" s="44">
        <v>0</v>
      </c>
      <c r="R13" s="44">
        <v>0</v>
      </c>
      <c r="S13" s="62">
        <v>0</v>
      </c>
      <c r="T13" s="45">
        <v>0</v>
      </c>
      <c r="U13" s="63">
        <v>0</v>
      </c>
    </row>
    <row r="14" spans="1:25" s="6" customFormat="1" ht="13.15" customHeight="1" x14ac:dyDescent="0.2">
      <c r="A14" s="8" t="s">
        <v>69</v>
      </c>
      <c r="B14" s="60" t="s">
        <v>35</v>
      </c>
      <c r="C14" s="61">
        <v>4171679154</v>
      </c>
      <c r="D14" s="61">
        <v>12000000</v>
      </c>
      <c r="E14" s="61"/>
      <c r="F14" s="50">
        <v>4183679154</v>
      </c>
      <c r="G14" s="61">
        <v>484004531</v>
      </c>
      <c r="H14" s="61"/>
      <c r="I14" s="61"/>
      <c r="J14" s="61"/>
      <c r="K14" s="61"/>
      <c r="L14" s="61"/>
      <c r="M14" s="51"/>
      <c r="N14" s="61"/>
      <c r="O14" s="61"/>
      <c r="P14" s="61"/>
      <c r="Q14" s="44">
        <v>4183679154</v>
      </c>
      <c r="R14" s="44">
        <v>484004531</v>
      </c>
      <c r="S14" s="62">
        <v>0</v>
      </c>
      <c r="T14" s="45">
        <v>0</v>
      </c>
      <c r="U14" s="63">
        <v>3699674623</v>
      </c>
    </row>
    <row r="15" spans="1:25" s="6" customFormat="1" ht="13.15" customHeight="1" x14ac:dyDescent="0.2">
      <c r="A15" s="8" t="s">
        <v>59</v>
      </c>
      <c r="B15" s="60" t="s">
        <v>35</v>
      </c>
      <c r="C15" s="61"/>
      <c r="D15" s="61"/>
      <c r="E15" s="61"/>
      <c r="F15" s="50">
        <v>0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44">
        <v>0</v>
      </c>
      <c r="R15" s="44">
        <v>0</v>
      </c>
      <c r="S15" s="62">
        <v>0</v>
      </c>
      <c r="T15" s="45">
        <v>0</v>
      </c>
      <c r="U15" s="63">
        <v>0</v>
      </c>
    </row>
    <row r="16" spans="1:25" s="6" customFormat="1" ht="13.15" customHeight="1" x14ac:dyDescent="0.2">
      <c r="A16" s="8" t="s">
        <v>60</v>
      </c>
      <c r="B16" s="60" t="s">
        <v>36</v>
      </c>
      <c r="C16" s="61">
        <v>120983721</v>
      </c>
      <c r="D16" s="61"/>
      <c r="E16" s="61"/>
      <c r="F16" s="50">
        <v>120983721</v>
      </c>
      <c r="G16" s="61">
        <v>26573429</v>
      </c>
      <c r="H16" s="61"/>
      <c r="I16" s="61"/>
      <c r="J16" s="61">
        <v>2884000</v>
      </c>
      <c r="K16" s="61"/>
      <c r="L16" s="61"/>
      <c r="M16" s="51">
        <v>2884000</v>
      </c>
      <c r="N16" s="61">
        <v>2884000</v>
      </c>
      <c r="O16" s="61"/>
      <c r="P16" s="61"/>
      <c r="Q16" s="44">
        <v>123867721</v>
      </c>
      <c r="R16" s="44">
        <v>29457429</v>
      </c>
      <c r="S16" s="62">
        <v>0</v>
      </c>
      <c r="T16" s="45">
        <v>0</v>
      </c>
      <c r="U16" s="63">
        <v>94410292</v>
      </c>
    </row>
    <row r="17" spans="1:24" s="6" customFormat="1" ht="13.15" customHeight="1" x14ac:dyDescent="0.2">
      <c r="A17" s="8" t="s">
        <v>61</v>
      </c>
      <c r="B17" s="60" t="s">
        <v>36</v>
      </c>
      <c r="C17" s="61"/>
      <c r="D17" s="61"/>
      <c r="E17" s="61"/>
      <c r="F17" s="50">
        <v>0</v>
      </c>
      <c r="G17" s="61"/>
      <c r="H17" s="61"/>
      <c r="I17" s="61"/>
      <c r="J17" s="61"/>
      <c r="K17" s="61"/>
      <c r="L17" s="61"/>
      <c r="M17" s="51"/>
      <c r="N17" s="61"/>
      <c r="O17" s="61"/>
      <c r="P17" s="61"/>
      <c r="Q17" s="44">
        <v>0</v>
      </c>
      <c r="R17" s="44">
        <v>0</v>
      </c>
      <c r="S17" s="45"/>
      <c r="T17" s="45"/>
      <c r="U17" s="63">
        <v>0</v>
      </c>
    </row>
    <row r="18" spans="1:24" s="6" customFormat="1" ht="10.9" customHeight="1" x14ac:dyDescent="0.2">
      <c r="A18" s="8"/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44"/>
      <c r="R18" s="44"/>
      <c r="S18" s="45"/>
      <c r="T18" s="45"/>
      <c r="U18" s="63"/>
    </row>
    <row r="19" spans="1:24" s="6" customFormat="1" ht="12" x14ac:dyDescent="0.2">
      <c r="A19" s="7">
        <v>3</v>
      </c>
      <c r="B19" s="55" t="s">
        <v>37</v>
      </c>
      <c r="C19" s="56">
        <v>1469696834</v>
      </c>
      <c r="D19" s="56">
        <v>0</v>
      </c>
      <c r="E19" s="56">
        <v>0</v>
      </c>
      <c r="F19" s="56">
        <v>1469696834</v>
      </c>
      <c r="G19" s="56">
        <v>58182454</v>
      </c>
      <c r="H19" s="56">
        <v>0</v>
      </c>
      <c r="I19" s="56">
        <v>0</v>
      </c>
      <c r="J19" s="56">
        <v>15347000</v>
      </c>
      <c r="K19" s="56"/>
      <c r="L19" s="56"/>
      <c r="M19" s="56">
        <v>15347000</v>
      </c>
      <c r="N19" s="56">
        <v>0</v>
      </c>
      <c r="O19" s="56">
        <v>0</v>
      </c>
      <c r="P19" s="56">
        <v>0</v>
      </c>
      <c r="Q19" s="56">
        <v>1485043834</v>
      </c>
      <c r="R19" s="56">
        <v>58182454</v>
      </c>
      <c r="S19" s="53">
        <v>0</v>
      </c>
      <c r="T19" s="57">
        <v>0</v>
      </c>
      <c r="U19" s="58">
        <v>1426861380</v>
      </c>
      <c r="V19" s="5"/>
      <c r="W19" s="5"/>
      <c r="X19" s="5"/>
    </row>
    <row r="20" spans="1:24" s="6" customFormat="1" ht="12" x14ac:dyDescent="0.2">
      <c r="A20" s="7">
        <v>32</v>
      </c>
      <c r="B20" s="55" t="s">
        <v>38</v>
      </c>
      <c r="C20" s="56">
        <v>1156805885</v>
      </c>
      <c r="D20" s="56">
        <v>0</v>
      </c>
      <c r="E20" s="56">
        <v>0</v>
      </c>
      <c r="F20" s="56">
        <v>1156805885</v>
      </c>
      <c r="G20" s="56">
        <v>33683853</v>
      </c>
      <c r="H20" s="56">
        <v>0</v>
      </c>
      <c r="I20" s="56">
        <v>0</v>
      </c>
      <c r="J20" s="56">
        <v>15347000</v>
      </c>
      <c r="K20" s="56"/>
      <c r="L20" s="56"/>
      <c r="M20" s="51">
        <v>15347000</v>
      </c>
      <c r="N20" s="56">
        <v>0</v>
      </c>
      <c r="O20" s="56">
        <v>0</v>
      </c>
      <c r="P20" s="56">
        <v>0</v>
      </c>
      <c r="Q20" s="56">
        <v>1172152885</v>
      </c>
      <c r="R20" s="56">
        <v>33683853</v>
      </c>
      <c r="S20" s="53">
        <v>0</v>
      </c>
      <c r="T20" s="57">
        <v>0</v>
      </c>
      <c r="U20" s="58">
        <v>1138469032</v>
      </c>
    </row>
    <row r="21" spans="1:24" s="6" customFormat="1" ht="15" customHeight="1" x14ac:dyDescent="0.2">
      <c r="A21" s="8" t="s">
        <v>62</v>
      </c>
      <c r="B21" s="60" t="s">
        <v>63</v>
      </c>
      <c r="C21" s="61">
        <v>43993770</v>
      </c>
      <c r="D21" s="61"/>
      <c r="E21" s="61"/>
      <c r="F21" s="50">
        <v>43993770</v>
      </c>
      <c r="G21" s="61"/>
      <c r="H21" s="61">
        <v>0</v>
      </c>
      <c r="I21" s="61">
        <v>0</v>
      </c>
      <c r="J21" s="61">
        <v>15347000</v>
      </c>
      <c r="K21" s="61"/>
      <c r="L21" s="61"/>
      <c r="M21" s="51">
        <v>15347000</v>
      </c>
      <c r="N21" s="61">
        <v>0</v>
      </c>
      <c r="O21" s="61">
        <v>0</v>
      </c>
      <c r="P21" s="61">
        <v>0</v>
      </c>
      <c r="Q21" s="44">
        <v>59340770</v>
      </c>
      <c r="R21" s="44">
        <v>0</v>
      </c>
      <c r="S21" s="62">
        <v>0</v>
      </c>
      <c r="T21" s="45">
        <v>0</v>
      </c>
      <c r="U21" s="63">
        <v>59340770</v>
      </c>
    </row>
    <row r="22" spans="1:24" s="6" customFormat="1" ht="15" customHeight="1" x14ac:dyDescent="0.2">
      <c r="A22" s="8" t="s">
        <v>68</v>
      </c>
      <c r="B22" s="60" t="s">
        <v>39</v>
      </c>
      <c r="C22" s="61">
        <v>1112812115</v>
      </c>
      <c r="D22" s="61"/>
      <c r="E22" s="61"/>
      <c r="F22" s="50">
        <v>1112812115</v>
      </c>
      <c r="G22" s="61">
        <v>33683853</v>
      </c>
      <c r="H22" s="61"/>
      <c r="I22" s="61"/>
      <c r="J22" s="61">
        <v>0</v>
      </c>
      <c r="K22" s="61"/>
      <c r="L22" s="61"/>
      <c r="M22" s="61">
        <v>0</v>
      </c>
      <c r="N22" s="61">
        <v>0</v>
      </c>
      <c r="O22" s="61"/>
      <c r="P22" s="61"/>
      <c r="Q22" s="44">
        <v>1112812115</v>
      </c>
      <c r="R22" s="44">
        <v>33683853</v>
      </c>
      <c r="S22" s="62">
        <v>0</v>
      </c>
      <c r="T22" s="45">
        <v>0</v>
      </c>
      <c r="U22" s="63">
        <v>1079128262</v>
      </c>
    </row>
    <row r="23" spans="1:24" s="6" customFormat="1" ht="16.899999999999999" customHeight="1" x14ac:dyDescent="0.2">
      <c r="A23" s="7">
        <v>35</v>
      </c>
      <c r="B23" s="55" t="s">
        <v>40</v>
      </c>
      <c r="C23" s="56">
        <v>21203889</v>
      </c>
      <c r="D23" s="56">
        <v>0</v>
      </c>
      <c r="E23" s="56">
        <v>0</v>
      </c>
      <c r="F23" s="56">
        <v>21203889</v>
      </c>
      <c r="G23" s="56">
        <v>2476212</v>
      </c>
      <c r="H23" s="56">
        <v>0</v>
      </c>
      <c r="I23" s="56">
        <v>0</v>
      </c>
      <c r="J23" s="56"/>
      <c r="K23" s="56"/>
      <c r="L23" s="56"/>
      <c r="M23" s="56"/>
      <c r="N23" s="56"/>
      <c r="O23" s="56">
        <v>0</v>
      </c>
      <c r="P23" s="56">
        <v>0</v>
      </c>
      <c r="Q23" s="56">
        <v>21203889</v>
      </c>
      <c r="R23" s="56">
        <v>2476212</v>
      </c>
      <c r="S23" s="53">
        <v>0</v>
      </c>
      <c r="T23" s="57">
        <v>0</v>
      </c>
      <c r="U23" s="58">
        <v>18727677</v>
      </c>
    </row>
    <row r="24" spans="1:24" s="6" customFormat="1" ht="13.15" customHeight="1" x14ac:dyDescent="0.2">
      <c r="A24" s="8" t="s">
        <v>64</v>
      </c>
      <c r="B24" s="60" t="s">
        <v>41</v>
      </c>
      <c r="C24" s="61">
        <v>21203889</v>
      </c>
      <c r="D24" s="61"/>
      <c r="E24" s="61"/>
      <c r="F24" s="50">
        <v>21203889</v>
      </c>
      <c r="G24" s="61">
        <v>2476212</v>
      </c>
      <c r="H24" s="61"/>
      <c r="I24" s="61"/>
      <c r="J24" s="61"/>
      <c r="K24" s="61"/>
      <c r="L24" s="61"/>
      <c r="M24" s="51"/>
      <c r="N24" s="61"/>
      <c r="O24" s="61"/>
      <c r="P24" s="61"/>
      <c r="Q24" s="44">
        <v>21203889</v>
      </c>
      <c r="R24" s="44">
        <v>2476212</v>
      </c>
      <c r="S24" s="62">
        <v>0</v>
      </c>
      <c r="T24" s="45">
        <v>0</v>
      </c>
      <c r="U24" s="63">
        <v>18727677</v>
      </c>
    </row>
    <row r="25" spans="1:24" s="6" customFormat="1" ht="13.15" customHeight="1" x14ac:dyDescent="0.2">
      <c r="A25" s="7">
        <v>36</v>
      </c>
      <c r="B25" s="55" t="s">
        <v>42</v>
      </c>
      <c r="C25" s="56">
        <v>291687060</v>
      </c>
      <c r="D25" s="56">
        <v>0</v>
      </c>
      <c r="E25" s="56">
        <v>0</v>
      </c>
      <c r="F25" s="56">
        <v>291687060</v>
      </c>
      <c r="G25" s="56">
        <v>22022389</v>
      </c>
      <c r="H25" s="56">
        <v>0</v>
      </c>
      <c r="I25" s="56">
        <v>0</v>
      </c>
      <c r="J25" s="56"/>
      <c r="K25" s="56"/>
      <c r="L25" s="56"/>
      <c r="M25" s="56"/>
      <c r="N25" s="56"/>
      <c r="O25" s="56">
        <v>0</v>
      </c>
      <c r="P25" s="56">
        <v>0</v>
      </c>
      <c r="Q25" s="56">
        <v>291687060</v>
      </c>
      <c r="R25" s="56">
        <v>22022389</v>
      </c>
      <c r="S25" s="53">
        <v>0</v>
      </c>
      <c r="T25" s="57">
        <v>0</v>
      </c>
      <c r="U25" s="58">
        <v>269664671</v>
      </c>
    </row>
    <row r="26" spans="1:24" s="6" customFormat="1" ht="12" x14ac:dyDescent="0.2">
      <c r="A26" s="7">
        <v>361</v>
      </c>
      <c r="B26" s="55" t="s">
        <v>43</v>
      </c>
      <c r="C26" s="56">
        <v>269664671</v>
      </c>
      <c r="D26" s="56">
        <v>0</v>
      </c>
      <c r="E26" s="56">
        <v>0</v>
      </c>
      <c r="F26" s="56">
        <v>269664671</v>
      </c>
      <c r="G26" s="56">
        <v>0</v>
      </c>
      <c r="H26" s="56">
        <v>0</v>
      </c>
      <c r="I26" s="56">
        <v>0</v>
      </c>
      <c r="J26" s="56"/>
      <c r="K26" s="56"/>
      <c r="L26" s="56"/>
      <c r="M26" s="56"/>
      <c r="N26" s="56"/>
      <c r="O26" s="56">
        <v>0</v>
      </c>
      <c r="P26" s="56">
        <v>0</v>
      </c>
      <c r="Q26" s="56">
        <v>269664671</v>
      </c>
      <c r="R26" s="56">
        <v>0</v>
      </c>
      <c r="S26" s="53">
        <v>0</v>
      </c>
      <c r="T26" s="57">
        <v>0</v>
      </c>
      <c r="U26" s="58">
        <v>269664671</v>
      </c>
    </row>
    <row r="27" spans="1:24" s="6" customFormat="1" ht="12" x14ac:dyDescent="0.2">
      <c r="A27" s="8" t="s">
        <v>65</v>
      </c>
      <c r="B27" s="60" t="s">
        <v>44</v>
      </c>
      <c r="C27" s="61">
        <v>269664671</v>
      </c>
      <c r="D27" s="61"/>
      <c r="E27" s="61"/>
      <c r="F27" s="50">
        <v>269664671</v>
      </c>
      <c r="G27" s="61"/>
      <c r="H27" s="61">
        <v>0</v>
      </c>
      <c r="I27" s="61">
        <v>0</v>
      </c>
      <c r="J27" s="61"/>
      <c r="K27" s="61"/>
      <c r="L27" s="61"/>
      <c r="M27" s="51"/>
      <c r="N27" s="61"/>
      <c r="O27" s="61">
        <v>0</v>
      </c>
      <c r="P27" s="61">
        <v>0</v>
      </c>
      <c r="Q27" s="44">
        <v>269664671</v>
      </c>
      <c r="R27" s="44">
        <v>0</v>
      </c>
      <c r="S27" s="62">
        <v>0</v>
      </c>
      <c r="T27" s="45">
        <v>0</v>
      </c>
      <c r="U27" s="63">
        <v>269664671</v>
      </c>
    </row>
    <row r="28" spans="1:24" s="6" customFormat="1" ht="12" x14ac:dyDescent="0.2">
      <c r="A28" s="8" t="s">
        <v>66</v>
      </c>
      <c r="B28" s="55" t="s">
        <v>45</v>
      </c>
      <c r="C28" s="61"/>
      <c r="D28" s="61"/>
      <c r="E28" s="61"/>
      <c r="F28" s="61">
        <v>0</v>
      </c>
      <c r="G28" s="61"/>
      <c r="H28" s="61">
        <v>0</v>
      </c>
      <c r="I28" s="61">
        <v>0</v>
      </c>
      <c r="J28" s="61"/>
      <c r="K28" s="61"/>
      <c r="L28" s="61"/>
      <c r="M28" s="51"/>
      <c r="N28" s="61"/>
      <c r="O28" s="61">
        <v>0</v>
      </c>
      <c r="P28" s="61">
        <v>0</v>
      </c>
      <c r="Q28" s="44">
        <v>0</v>
      </c>
      <c r="R28" s="44">
        <v>0</v>
      </c>
      <c r="S28" s="62">
        <v>0</v>
      </c>
      <c r="T28" s="45">
        <v>0</v>
      </c>
      <c r="U28" s="63">
        <v>0</v>
      </c>
    </row>
    <row r="29" spans="1:24" s="6" customFormat="1" ht="12" customHeight="1" x14ac:dyDescent="0.2">
      <c r="A29" s="8" t="s">
        <v>67</v>
      </c>
      <c r="B29" s="55" t="s">
        <v>45</v>
      </c>
      <c r="C29" s="61">
        <v>22022389</v>
      </c>
      <c r="D29" s="61"/>
      <c r="E29" s="61"/>
      <c r="F29" s="50">
        <v>22022389</v>
      </c>
      <c r="G29" s="61">
        <v>22022389</v>
      </c>
      <c r="H29" s="61"/>
      <c r="I29" s="61"/>
      <c r="J29" s="61"/>
      <c r="K29" s="61"/>
      <c r="L29" s="61"/>
      <c r="M29" s="51"/>
      <c r="N29" s="61"/>
      <c r="O29" s="61"/>
      <c r="P29" s="61"/>
      <c r="Q29" s="44">
        <v>22022389</v>
      </c>
      <c r="R29" s="44">
        <v>22022389</v>
      </c>
      <c r="S29" s="45"/>
      <c r="T29" s="45"/>
      <c r="U29" s="63">
        <v>0</v>
      </c>
    </row>
    <row r="30" spans="1:24" s="6" customFormat="1" ht="12" customHeight="1" x14ac:dyDescent="0.2">
      <c r="A30" s="8"/>
      <c r="B30" s="55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44"/>
      <c r="R30" s="44"/>
      <c r="S30" s="45"/>
      <c r="T30" s="45"/>
      <c r="U30" s="63"/>
    </row>
    <row r="31" spans="1:24" s="6" customFormat="1" ht="12" x14ac:dyDescent="0.2">
      <c r="A31" s="8"/>
      <c r="B31" s="59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44"/>
      <c r="R31" s="44"/>
      <c r="S31" s="45"/>
      <c r="T31" s="45"/>
      <c r="U31" s="63">
        <v>0</v>
      </c>
      <c r="V31" s="5"/>
      <c r="W31" s="5"/>
      <c r="X31" s="5"/>
    </row>
    <row r="32" spans="1:24" ht="18.600000000000001" customHeight="1" x14ac:dyDescent="0.2">
      <c r="A32" s="23"/>
      <c r="B32" s="64" t="s">
        <v>46</v>
      </c>
      <c r="C32" s="65">
        <v>15815968581</v>
      </c>
      <c r="D32" s="65">
        <v>16587816</v>
      </c>
      <c r="E32" s="65">
        <v>16587816</v>
      </c>
      <c r="F32" s="65">
        <v>15815968581</v>
      </c>
      <c r="G32" s="65">
        <v>3617147385</v>
      </c>
      <c r="H32" s="65" t="e">
        <v>#REF!</v>
      </c>
      <c r="I32" s="65" t="e">
        <v>#REF!</v>
      </c>
      <c r="J32" s="65">
        <v>4768431000</v>
      </c>
      <c r="K32" s="65">
        <v>0</v>
      </c>
      <c r="L32" s="65">
        <v>0</v>
      </c>
      <c r="M32" s="65">
        <v>4768431000</v>
      </c>
      <c r="N32" s="65">
        <v>339003335</v>
      </c>
      <c r="O32" s="65" t="e">
        <v>#REF!</v>
      </c>
      <c r="P32" s="65" t="e">
        <v>#REF!</v>
      </c>
      <c r="Q32" s="65">
        <v>20584399581</v>
      </c>
      <c r="R32" s="65">
        <v>3956150720</v>
      </c>
      <c r="S32" s="65" t="e">
        <v>#REF!</v>
      </c>
      <c r="T32" s="65" t="e">
        <v>#REF!</v>
      </c>
      <c r="U32" s="210">
        <v>16628248861</v>
      </c>
    </row>
    <row r="33" spans="1:23" s="6" customFormat="1" ht="12" x14ac:dyDescent="0.2">
      <c r="A33" s="9"/>
      <c r="B33" s="60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5"/>
      <c r="T33" s="45"/>
      <c r="U33" s="63"/>
    </row>
    <row r="34" spans="1:23" s="6" customFormat="1" ht="12" x14ac:dyDescent="0.2">
      <c r="A34" s="9"/>
      <c r="B34" s="60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  <c r="T34" s="45"/>
      <c r="U34" s="63"/>
    </row>
    <row r="35" spans="1:23" s="22" customFormat="1" ht="19.149999999999999" customHeight="1" x14ac:dyDescent="0.2">
      <c r="A35" s="30"/>
      <c r="B35" s="66" t="s">
        <v>174</v>
      </c>
      <c r="C35" s="67">
        <v>33660026808</v>
      </c>
      <c r="D35" s="67">
        <v>0</v>
      </c>
      <c r="E35" s="67">
        <v>0</v>
      </c>
      <c r="F35" s="67">
        <v>33660026808</v>
      </c>
      <c r="G35" s="67">
        <v>15604103971</v>
      </c>
      <c r="H35" s="67" t="e">
        <v>#REF!</v>
      </c>
      <c r="I35" s="67" t="e">
        <v>#REF!</v>
      </c>
      <c r="J35" s="67">
        <v>0</v>
      </c>
      <c r="K35" s="67">
        <v>0</v>
      </c>
      <c r="L35" s="67"/>
      <c r="M35" s="67">
        <v>0</v>
      </c>
      <c r="N35" s="67">
        <v>0</v>
      </c>
      <c r="O35" s="67" t="e">
        <v>#REF!</v>
      </c>
      <c r="P35" s="67" t="e">
        <v>#REF!</v>
      </c>
      <c r="Q35" s="67">
        <v>33660026808</v>
      </c>
      <c r="R35" s="67">
        <v>15604103971</v>
      </c>
      <c r="S35" s="67" t="e">
        <v>#REF!</v>
      </c>
      <c r="T35" s="67" t="e">
        <v>#REF!</v>
      </c>
      <c r="U35" s="211">
        <v>17750922837</v>
      </c>
    </row>
    <row r="36" spans="1:23" s="6" customFormat="1" ht="12" x14ac:dyDescent="0.2">
      <c r="A36" s="9"/>
      <c r="B36" s="5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5"/>
      <c r="T36" s="45"/>
      <c r="U36" s="63"/>
      <c r="V36" s="5"/>
      <c r="W36" s="5"/>
    </row>
    <row r="37" spans="1:23" s="40" customFormat="1" ht="12" x14ac:dyDescent="0.2">
      <c r="A37" s="41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  <c r="T37" s="45"/>
      <c r="U37" s="63"/>
      <c r="V37" s="5"/>
      <c r="W37" s="5"/>
    </row>
    <row r="38" spans="1:23" s="40" customFormat="1" ht="27" customHeight="1" x14ac:dyDescent="0.2">
      <c r="A38" s="39"/>
      <c r="B38" s="68" t="s">
        <v>188</v>
      </c>
      <c r="C38" s="69">
        <v>33660026808</v>
      </c>
      <c r="D38" s="69">
        <v>0</v>
      </c>
      <c r="E38" s="69"/>
      <c r="F38" s="69">
        <v>33660026808</v>
      </c>
      <c r="G38" s="69">
        <v>15604103971</v>
      </c>
      <c r="H38" s="161">
        <v>0</v>
      </c>
      <c r="I38" s="161">
        <v>0</v>
      </c>
      <c r="J38" s="69">
        <v>0</v>
      </c>
      <c r="K38" s="69">
        <v>0</v>
      </c>
      <c r="L38" s="69"/>
      <c r="M38" s="69">
        <v>0</v>
      </c>
      <c r="N38" s="69">
        <v>0</v>
      </c>
      <c r="O38" s="69">
        <v>0</v>
      </c>
      <c r="P38" s="69">
        <v>0</v>
      </c>
      <c r="Q38" s="69">
        <v>33660026808</v>
      </c>
      <c r="R38" s="69">
        <v>15604103971</v>
      </c>
      <c r="S38" s="69">
        <v>0</v>
      </c>
      <c r="T38" s="69">
        <v>0</v>
      </c>
      <c r="U38" s="70">
        <v>17750922837</v>
      </c>
      <c r="V38" s="5"/>
      <c r="W38" s="5"/>
    </row>
    <row r="39" spans="1:23" s="40" customFormat="1" ht="13.15" customHeight="1" x14ac:dyDescent="0.2">
      <c r="A39" s="41"/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5"/>
      <c r="T39" s="45"/>
      <c r="U39" s="46"/>
      <c r="V39" s="5"/>
      <c r="W39" s="5"/>
    </row>
    <row r="40" spans="1:23" s="40" customFormat="1" ht="16.5" customHeight="1" x14ac:dyDescent="0.2">
      <c r="A40" s="39"/>
      <c r="B40" s="42" t="s">
        <v>189</v>
      </c>
      <c r="C40" s="161">
        <v>600000000</v>
      </c>
      <c r="D40" s="161">
        <v>0</v>
      </c>
      <c r="E40" s="161"/>
      <c r="F40" s="161">
        <v>600000000</v>
      </c>
      <c r="G40" s="161">
        <v>277270224</v>
      </c>
      <c r="H40" s="161">
        <v>0</v>
      </c>
      <c r="I40" s="161">
        <v>0</v>
      </c>
      <c r="J40" s="161">
        <v>0</v>
      </c>
      <c r="K40" s="161">
        <v>0</v>
      </c>
      <c r="L40" s="161"/>
      <c r="M40" s="161">
        <v>0</v>
      </c>
      <c r="N40" s="161">
        <v>0</v>
      </c>
      <c r="O40" s="161">
        <v>0</v>
      </c>
      <c r="P40" s="161">
        <v>0</v>
      </c>
      <c r="Q40" s="161">
        <v>600000000</v>
      </c>
      <c r="R40" s="161">
        <v>277270224</v>
      </c>
      <c r="S40" s="161">
        <v>0</v>
      </c>
      <c r="T40" s="161">
        <v>0</v>
      </c>
      <c r="U40" s="70">
        <v>322729776</v>
      </c>
      <c r="V40" s="5"/>
      <c r="W40" s="5"/>
    </row>
    <row r="41" spans="1:23" s="40" customFormat="1" ht="27" customHeight="1" x14ac:dyDescent="0.2">
      <c r="A41" s="41" t="s">
        <v>192</v>
      </c>
      <c r="B41" s="43" t="s">
        <v>242</v>
      </c>
      <c r="C41" s="44">
        <v>500000000</v>
      </c>
      <c r="D41" s="44"/>
      <c r="E41" s="44"/>
      <c r="F41" s="44">
        <v>500000000</v>
      </c>
      <c r="G41" s="44">
        <v>277270224</v>
      </c>
      <c r="H41" s="44"/>
      <c r="I41" s="44"/>
      <c r="J41" s="44"/>
      <c r="K41" s="44"/>
      <c r="L41" s="44"/>
      <c r="M41" s="44"/>
      <c r="N41" s="44"/>
      <c r="O41" s="44"/>
      <c r="P41" s="44"/>
      <c r="Q41" s="44">
        <v>500000000</v>
      </c>
      <c r="R41" s="44">
        <v>277270224</v>
      </c>
      <c r="S41" s="45"/>
      <c r="T41" s="45"/>
      <c r="U41" s="46">
        <v>222729776</v>
      </c>
      <c r="V41" s="5"/>
      <c r="W41" s="5"/>
    </row>
    <row r="42" spans="1:23" s="40" customFormat="1" ht="25.5" customHeight="1" x14ac:dyDescent="0.2">
      <c r="A42" s="41" t="s">
        <v>193</v>
      </c>
      <c r="B42" s="43" t="s">
        <v>190</v>
      </c>
      <c r="C42" s="44">
        <v>100000000</v>
      </c>
      <c r="D42" s="44"/>
      <c r="E42" s="44"/>
      <c r="F42" s="44">
        <v>100000000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>
        <v>100000000</v>
      </c>
      <c r="R42" s="44">
        <v>0</v>
      </c>
      <c r="S42" s="45"/>
      <c r="T42" s="45"/>
      <c r="U42" s="46">
        <v>100000000</v>
      </c>
      <c r="V42" s="5"/>
      <c r="W42" s="5"/>
    </row>
    <row r="43" spans="1:23" s="40" customFormat="1" ht="13.15" customHeight="1" x14ac:dyDescent="0.2">
      <c r="A43" s="41"/>
      <c r="B43" s="43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5"/>
      <c r="T43" s="45"/>
      <c r="U43" s="46"/>
      <c r="V43" s="5"/>
      <c r="W43" s="5"/>
    </row>
    <row r="44" spans="1:23" s="40" customFormat="1" ht="36" customHeight="1" x14ac:dyDescent="0.2">
      <c r="A44" s="39"/>
      <c r="B44" s="42" t="s">
        <v>191</v>
      </c>
      <c r="C44" s="161">
        <v>3280037467</v>
      </c>
      <c r="D44" s="161">
        <v>0</v>
      </c>
      <c r="E44" s="161"/>
      <c r="F44" s="161">
        <v>3280037467</v>
      </c>
      <c r="G44" s="161">
        <v>1607519291</v>
      </c>
      <c r="H44" s="161">
        <v>0</v>
      </c>
      <c r="I44" s="161">
        <v>0</v>
      </c>
      <c r="J44" s="161">
        <v>0</v>
      </c>
      <c r="K44" s="161">
        <v>0</v>
      </c>
      <c r="L44" s="161"/>
      <c r="M44" s="161">
        <v>0</v>
      </c>
      <c r="N44" s="161">
        <v>0</v>
      </c>
      <c r="O44" s="161">
        <v>0</v>
      </c>
      <c r="P44" s="161">
        <v>0</v>
      </c>
      <c r="Q44" s="161">
        <v>3280037467</v>
      </c>
      <c r="R44" s="161">
        <v>1607519291</v>
      </c>
      <c r="S44" s="161">
        <v>0</v>
      </c>
      <c r="T44" s="161">
        <v>0</v>
      </c>
      <c r="U44" s="190">
        <v>1617518176</v>
      </c>
      <c r="V44" s="5"/>
      <c r="W44" s="5"/>
    </row>
    <row r="45" spans="1:23" s="40" customFormat="1" ht="23.25" customHeight="1" x14ac:dyDescent="0.2">
      <c r="A45" s="41" t="s">
        <v>203</v>
      </c>
      <c r="B45" s="43" t="s">
        <v>197</v>
      </c>
      <c r="C45" s="44">
        <v>120000000</v>
      </c>
      <c r="D45" s="44"/>
      <c r="E45" s="44"/>
      <c r="F45" s="44">
        <v>120000000</v>
      </c>
      <c r="G45" s="44">
        <v>86400000</v>
      </c>
      <c r="H45" s="44"/>
      <c r="I45" s="44"/>
      <c r="J45" s="44"/>
      <c r="K45" s="44"/>
      <c r="L45" s="44"/>
      <c r="M45" s="44"/>
      <c r="N45" s="44"/>
      <c r="O45" s="44"/>
      <c r="P45" s="44"/>
      <c r="Q45" s="44">
        <v>120000000</v>
      </c>
      <c r="R45" s="44">
        <v>86400000</v>
      </c>
      <c r="S45" s="45"/>
      <c r="T45" s="45"/>
      <c r="U45" s="46">
        <v>33600000</v>
      </c>
      <c r="V45" s="5"/>
      <c r="W45" s="5"/>
    </row>
    <row r="46" spans="1:23" s="40" customFormat="1" ht="39.75" customHeight="1" x14ac:dyDescent="0.2">
      <c r="A46" s="41" t="s">
        <v>204</v>
      </c>
      <c r="B46" s="43" t="s">
        <v>194</v>
      </c>
      <c r="C46" s="44">
        <v>660000000</v>
      </c>
      <c r="D46" s="44"/>
      <c r="E46" s="44"/>
      <c r="F46" s="44">
        <v>660000000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>
        <v>660000000</v>
      </c>
      <c r="R46" s="44">
        <v>0</v>
      </c>
      <c r="S46" s="45"/>
      <c r="T46" s="45"/>
      <c r="U46" s="46">
        <v>660000000</v>
      </c>
      <c r="V46" s="5"/>
      <c r="W46" s="5"/>
    </row>
    <row r="47" spans="1:23" s="40" customFormat="1" ht="39" customHeight="1" x14ac:dyDescent="0.2">
      <c r="A47" s="41" t="s">
        <v>205</v>
      </c>
      <c r="B47" s="43" t="s">
        <v>198</v>
      </c>
      <c r="C47" s="44">
        <v>30000000</v>
      </c>
      <c r="D47" s="44"/>
      <c r="E47" s="44"/>
      <c r="F47" s="44">
        <v>30000000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>
        <v>30000000</v>
      </c>
      <c r="R47" s="44">
        <v>0</v>
      </c>
      <c r="S47" s="45"/>
      <c r="T47" s="45"/>
      <c r="U47" s="46">
        <v>30000000</v>
      </c>
      <c r="V47" s="5"/>
      <c r="W47" s="5"/>
    </row>
    <row r="48" spans="1:23" s="40" customFormat="1" ht="25.5" customHeight="1" x14ac:dyDescent="0.2">
      <c r="A48" s="41" t="s">
        <v>206</v>
      </c>
      <c r="B48" s="43" t="s">
        <v>195</v>
      </c>
      <c r="C48" s="44">
        <v>1691570897</v>
      </c>
      <c r="D48" s="44"/>
      <c r="E48" s="44"/>
      <c r="F48" s="44">
        <v>1691570897</v>
      </c>
      <c r="G48" s="44">
        <v>1252024028</v>
      </c>
      <c r="H48" s="44"/>
      <c r="I48" s="44"/>
      <c r="J48" s="44"/>
      <c r="K48" s="44"/>
      <c r="L48" s="44"/>
      <c r="M48" s="44"/>
      <c r="N48" s="44"/>
      <c r="O48" s="44"/>
      <c r="P48" s="44"/>
      <c r="Q48" s="44">
        <v>1691570897</v>
      </c>
      <c r="R48" s="44">
        <v>1252024028</v>
      </c>
      <c r="S48" s="45"/>
      <c r="T48" s="45"/>
      <c r="U48" s="46">
        <v>439546869</v>
      </c>
      <c r="V48" s="5"/>
      <c r="W48" s="5"/>
    </row>
    <row r="49" spans="1:23" s="40" customFormat="1" ht="25.5" customHeight="1" x14ac:dyDescent="0.2">
      <c r="A49" s="41" t="s">
        <v>256</v>
      </c>
      <c r="B49" s="43" t="s">
        <v>257</v>
      </c>
      <c r="C49" s="44">
        <v>55000000</v>
      </c>
      <c r="D49" s="44"/>
      <c r="E49" s="44"/>
      <c r="F49" s="44">
        <v>55000000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>
        <v>55000000</v>
      </c>
      <c r="R49" s="44"/>
      <c r="S49" s="45"/>
      <c r="T49" s="45"/>
      <c r="U49" s="46"/>
      <c r="V49" s="5"/>
      <c r="W49" s="5"/>
    </row>
    <row r="50" spans="1:23" s="40" customFormat="1" ht="21.75" customHeight="1" x14ac:dyDescent="0.2">
      <c r="A50" s="41" t="s">
        <v>207</v>
      </c>
      <c r="B50" s="43" t="s">
        <v>196</v>
      </c>
      <c r="C50" s="44">
        <v>723466570</v>
      </c>
      <c r="D50" s="44"/>
      <c r="E50" s="44"/>
      <c r="F50" s="44">
        <v>723466570</v>
      </c>
      <c r="G50" s="44">
        <v>269095263</v>
      </c>
      <c r="H50" s="44"/>
      <c r="I50" s="44"/>
      <c r="J50" s="44"/>
      <c r="K50" s="44"/>
      <c r="L50" s="44"/>
      <c r="M50" s="44"/>
      <c r="N50" s="44"/>
      <c r="O50" s="44"/>
      <c r="P50" s="44"/>
      <c r="Q50" s="44">
        <v>723466570</v>
      </c>
      <c r="R50" s="44">
        <v>269095263</v>
      </c>
      <c r="S50" s="45"/>
      <c r="T50" s="45"/>
      <c r="U50" s="46">
        <v>454371307</v>
      </c>
      <c r="V50" s="5"/>
      <c r="W50" s="5"/>
    </row>
    <row r="51" spans="1:23" s="40" customFormat="1" ht="13.15" customHeight="1" x14ac:dyDescent="0.2">
      <c r="A51" s="41"/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5"/>
      <c r="T51" s="45"/>
      <c r="U51" s="46"/>
      <c r="V51" s="5"/>
      <c r="W51" s="5"/>
    </row>
    <row r="52" spans="1:23" s="40" customFormat="1" ht="36" customHeight="1" x14ac:dyDescent="0.2">
      <c r="A52" s="39"/>
      <c r="B52" s="42" t="s">
        <v>235</v>
      </c>
      <c r="C52" s="161">
        <v>15428111154</v>
      </c>
      <c r="D52" s="161">
        <v>0</v>
      </c>
      <c r="E52" s="161"/>
      <c r="F52" s="161">
        <v>15428111154</v>
      </c>
      <c r="G52" s="161">
        <v>12659482006</v>
      </c>
      <c r="H52" s="161">
        <v>0</v>
      </c>
      <c r="I52" s="161">
        <v>0</v>
      </c>
      <c r="J52" s="161">
        <v>0</v>
      </c>
      <c r="K52" s="161">
        <v>0</v>
      </c>
      <c r="L52" s="161"/>
      <c r="M52" s="161">
        <v>0</v>
      </c>
      <c r="N52" s="161">
        <v>0</v>
      </c>
      <c r="O52" s="161">
        <v>0</v>
      </c>
      <c r="P52" s="161">
        <v>0</v>
      </c>
      <c r="Q52" s="161">
        <v>15428111154</v>
      </c>
      <c r="R52" s="161">
        <v>12659482006</v>
      </c>
      <c r="S52" s="161">
        <v>0</v>
      </c>
      <c r="T52" s="161">
        <v>0</v>
      </c>
      <c r="U52" s="190">
        <v>2768629148</v>
      </c>
      <c r="V52" s="5"/>
      <c r="W52" s="5"/>
    </row>
    <row r="53" spans="1:23" s="40" customFormat="1" ht="23.25" customHeight="1" x14ac:dyDescent="0.2">
      <c r="A53" s="41" t="s">
        <v>208</v>
      </c>
      <c r="B53" s="43" t="s">
        <v>213</v>
      </c>
      <c r="C53" s="44">
        <v>2274677977</v>
      </c>
      <c r="D53" s="44"/>
      <c r="E53" s="44"/>
      <c r="F53" s="44">
        <v>2274677977</v>
      </c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>
        <v>2274677977</v>
      </c>
      <c r="R53" s="44">
        <v>0</v>
      </c>
      <c r="S53" s="45"/>
      <c r="T53" s="45"/>
      <c r="U53" s="46">
        <v>2274677977</v>
      </c>
      <c r="V53" s="5"/>
      <c r="W53" s="5"/>
    </row>
    <row r="54" spans="1:23" s="40" customFormat="1" ht="22.5" customHeight="1" x14ac:dyDescent="0.2">
      <c r="A54" s="41" t="s">
        <v>209</v>
      </c>
      <c r="B54" s="43" t="s">
        <v>199</v>
      </c>
      <c r="C54" s="44">
        <v>400000000</v>
      </c>
      <c r="D54" s="44"/>
      <c r="E54" s="44"/>
      <c r="F54" s="44">
        <v>400000000</v>
      </c>
      <c r="G54" s="44">
        <v>13397500</v>
      </c>
      <c r="H54" s="44"/>
      <c r="I54" s="44"/>
      <c r="J54" s="44"/>
      <c r="K54" s="44"/>
      <c r="L54" s="44"/>
      <c r="M54" s="44"/>
      <c r="N54" s="44"/>
      <c r="O54" s="44"/>
      <c r="P54" s="44"/>
      <c r="Q54" s="44">
        <v>400000000</v>
      </c>
      <c r="R54" s="44">
        <v>13397500</v>
      </c>
      <c r="S54" s="45"/>
      <c r="T54" s="45"/>
      <c r="U54" s="46">
        <v>386602500</v>
      </c>
      <c r="V54" s="5"/>
      <c r="W54" s="5"/>
    </row>
    <row r="55" spans="1:23" s="40" customFormat="1" ht="27.75" customHeight="1" x14ac:dyDescent="0.2">
      <c r="A55" s="41" t="s">
        <v>210</v>
      </c>
      <c r="B55" s="43" t="s">
        <v>211</v>
      </c>
      <c r="C55" s="44">
        <v>12723433177</v>
      </c>
      <c r="D55" s="44"/>
      <c r="E55" s="44"/>
      <c r="F55" s="44">
        <v>12723433177</v>
      </c>
      <c r="G55" s="44">
        <v>12625084506</v>
      </c>
      <c r="H55" s="44"/>
      <c r="I55" s="44"/>
      <c r="J55" s="44"/>
      <c r="K55" s="44"/>
      <c r="L55" s="44"/>
      <c r="M55" s="44"/>
      <c r="N55" s="44"/>
      <c r="O55" s="44"/>
      <c r="P55" s="44"/>
      <c r="Q55" s="44">
        <v>12723433177</v>
      </c>
      <c r="R55" s="44">
        <v>12625084506</v>
      </c>
      <c r="S55" s="45"/>
      <c r="T55" s="45"/>
      <c r="U55" s="46">
        <v>98348671</v>
      </c>
      <c r="V55" s="5"/>
      <c r="W55" s="5"/>
    </row>
    <row r="56" spans="1:23" s="40" customFormat="1" ht="29.25" customHeight="1" x14ac:dyDescent="0.2">
      <c r="A56" s="41" t="s">
        <v>212</v>
      </c>
      <c r="B56" s="43" t="s">
        <v>200</v>
      </c>
      <c r="C56" s="44">
        <v>30000000</v>
      </c>
      <c r="D56" s="44"/>
      <c r="E56" s="44"/>
      <c r="F56" s="44">
        <v>30000000</v>
      </c>
      <c r="G56" s="44">
        <v>21000000</v>
      </c>
      <c r="H56" s="44"/>
      <c r="I56" s="44"/>
      <c r="J56" s="44"/>
      <c r="K56" s="44"/>
      <c r="L56" s="44"/>
      <c r="M56" s="44"/>
      <c r="N56" s="44"/>
      <c r="O56" s="44"/>
      <c r="P56" s="44"/>
      <c r="Q56" s="44">
        <v>30000000</v>
      </c>
      <c r="R56" s="44">
        <v>21000000</v>
      </c>
      <c r="S56" s="45"/>
      <c r="T56" s="45"/>
      <c r="U56" s="46">
        <v>9000000</v>
      </c>
      <c r="V56" s="5"/>
      <c r="W56" s="5"/>
    </row>
    <row r="57" spans="1:23" s="40" customFormat="1" ht="13.15" customHeight="1" x14ac:dyDescent="0.2">
      <c r="A57" s="41"/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46"/>
      <c r="V57" s="5"/>
      <c r="W57" s="5"/>
    </row>
    <row r="58" spans="1:23" s="40" customFormat="1" ht="24" customHeight="1" x14ac:dyDescent="0.2">
      <c r="A58" s="39"/>
      <c r="B58" s="42" t="s">
        <v>51</v>
      </c>
      <c r="C58" s="161">
        <v>6362667983</v>
      </c>
      <c r="D58" s="161">
        <v>0</v>
      </c>
      <c r="E58" s="161"/>
      <c r="F58" s="161">
        <v>6362667983</v>
      </c>
      <c r="G58" s="161">
        <v>196473635</v>
      </c>
      <c r="H58" s="161">
        <v>0</v>
      </c>
      <c r="I58" s="161">
        <v>0</v>
      </c>
      <c r="J58" s="161">
        <v>0</v>
      </c>
      <c r="K58" s="161">
        <v>0</v>
      </c>
      <c r="L58" s="161"/>
      <c r="M58" s="161">
        <v>0</v>
      </c>
      <c r="N58" s="161">
        <v>0</v>
      </c>
      <c r="O58" s="161">
        <v>0</v>
      </c>
      <c r="P58" s="161">
        <v>0</v>
      </c>
      <c r="Q58" s="161">
        <v>6362667983</v>
      </c>
      <c r="R58" s="161">
        <v>196473635</v>
      </c>
      <c r="S58" s="161">
        <v>0</v>
      </c>
      <c r="T58" s="161">
        <v>0</v>
      </c>
      <c r="U58" s="190">
        <v>6166194348</v>
      </c>
      <c r="V58" s="5"/>
      <c r="W58" s="5"/>
    </row>
    <row r="59" spans="1:23" s="40" customFormat="1" ht="19.5" customHeight="1" x14ac:dyDescent="0.2">
      <c r="A59" s="41" t="s">
        <v>214</v>
      </c>
      <c r="B59" s="43" t="s">
        <v>201</v>
      </c>
      <c r="C59" s="44">
        <v>500000000</v>
      </c>
      <c r="D59" s="44"/>
      <c r="E59" s="44"/>
      <c r="F59" s="44">
        <v>500000000</v>
      </c>
      <c r="G59" s="44">
        <v>0</v>
      </c>
      <c r="H59" s="44"/>
      <c r="I59" s="44"/>
      <c r="J59" s="44"/>
      <c r="K59" s="44"/>
      <c r="L59" s="44"/>
      <c r="M59" s="44"/>
      <c r="N59" s="44"/>
      <c r="O59" s="44"/>
      <c r="P59" s="44"/>
      <c r="Q59" s="44">
        <v>500000000</v>
      </c>
      <c r="R59" s="44">
        <v>0</v>
      </c>
      <c r="S59" s="45"/>
      <c r="T59" s="45"/>
      <c r="U59" s="46">
        <v>500000000</v>
      </c>
      <c r="V59" s="5"/>
      <c r="W59" s="5"/>
    </row>
    <row r="60" spans="1:23" s="40" customFormat="1" ht="23.25" customHeight="1" x14ac:dyDescent="0.2">
      <c r="A60" s="41" t="s">
        <v>215</v>
      </c>
      <c r="B60" s="43" t="s">
        <v>202</v>
      </c>
      <c r="C60" s="44">
        <v>5862667983</v>
      </c>
      <c r="D60" s="44"/>
      <c r="E60" s="44"/>
      <c r="F60" s="44">
        <v>5862667983</v>
      </c>
      <c r="G60" s="44">
        <v>196473635</v>
      </c>
      <c r="H60" s="44"/>
      <c r="I60" s="44"/>
      <c r="J60" s="44"/>
      <c r="K60" s="44"/>
      <c r="L60" s="44"/>
      <c r="M60" s="44"/>
      <c r="N60" s="44"/>
      <c r="O60" s="44"/>
      <c r="P60" s="44"/>
      <c r="Q60" s="44">
        <v>5862667983</v>
      </c>
      <c r="R60" s="44">
        <v>196473635</v>
      </c>
      <c r="S60" s="45"/>
      <c r="T60" s="45"/>
      <c r="U60" s="46">
        <v>5666194348</v>
      </c>
      <c r="V60" s="5"/>
      <c r="W60" s="5"/>
    </row>
    <row r="61" spans="1:23" s="40" customFormat="1" ht="13.15" customHeight="1" x14ac:dyDescent="0.2">
      <c r="A61" s="41"/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46"/>
      <c r="V61" s="5"/>
      <c r="W61" s="5"/>
    </row>
    <row r="62" spans="1:23" s="40" customFormat="1" ht="24" customHeight="1" x14ac:dyDescent="0.2">
      <c r="A62" s="39"/>
      <c r="B62" s="42" t="s">
        <v>236</v>
      </c>
      <c r="C62" s="161">
        <v>25000000</v>
      </c>
      <c r="D62" s="161">
        <v>0</v>
      </c>
      <c r="E62" s="161"/>
      <c r="F62" s="161">
        <v>25000000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/>
      <c r="M62" s="161">
        <v>0</v>
      </c>
      <c r="N62" s="161">
        <v>0</v>
      </c>
      <c r="O62" s="161">
        <v>0</v>
      </c>
      <c r="P62" s="161">
        <v>0</v>
      </c>
      <c r="Q62" s="161">
        <v>25000000</v>
      </c>
      <c r="R62" s="161">
        <v>0</v>
      </c>
      <c r="S62" s="161">
        <v>0</v>
      </c>
      <c r="T62" s="161">
        <v>0</v>
      </c>
      <c r="U62" s="190">
        <v>25000000</v>
      </c>
      <c r="V62" s="5"/>
      <c r="W62" s="5"/>
    </row>
    <row r="63" spans="1:23" s="40" customFormat="1" ht="26.25" customHeight="1" x14ac:dyDescent="0.2">
      <c r="A63" s="41" t="s">
        <v>217</v>
      </c>
      <c r="B63" s="43" t="s">
        <v>216</v>
      </c>
      <c r="C63" s="44">
        <v>25000000</v>
      </c>
      <c r="D63" s="44"/>
      <c r="E63" s="44"/>
      <c r="F63" s="44">
        <v>25000000</v>
      </c>
      <c r="G63" s="44">
        <v>0</v>
      </c>
      <c r="H63" s="44"/>
      <c r="I63" s="44"/>
      <c r="J63" s="44"/>
      <c r="K63" s="44"/>
      <c r="L63" s="44"/>
      <c r="M63" s="44"/>
      <c r="N63" s="44"/>
      <c r="O63" s="44"/>
      <c r="P63" s="44"/>
      <c r="Q63" s="44">
        <v>25000000</v>
      </c>
      <c r="R63" s="44">
        <v>0</v>
      </c>
      <c r="S63" s="45"/>
      <c r="T63" s="45"/>
      <c r="U63" s="46">
        <v>25000000</v>
      </c>
      <c r="V63" s="5"/>
      <c r="W63" s="5"/>
    </row>
    <row r="64" spans="1:23" s="40" customFormat="1" ht="13.15" customHeight="1" x14ac:dyDescent="0.2">
      <c r="A64" s="41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46"/>
      <c r="V64" s="5"/>
      <c r="W64" s="5"/>
    </row>
    <row r="65" spans="1:23" s="40" customFormat="1" ht="24" customHeight="1" x14ac:dyDescent="0.2">
      <c r="A65" s="39"/>
      <c r="B65" s="42" t="s">
        <v>240</v>
      </c>
      <c r="C65" s="161">
        <v>6441253047</v>
      </c>
      <c r="D65" s="161">
        <v>0</v>
      </c>
      <c r="E65" s="161"/>
      <c r="F65" s="161">
        <v>6441253047</v>
      </c>
      <c r="G65" s="161">
        <v>495252853</v>
      </c>
      <c r="H65" s="161">
        <v>0</v>
      </c>
      <c r="I65" s="161">
        <v>0</v>
      </c>
      <c r="J65" s="161">
        <v>0</v>
      </c>
      <c r="K65" s="161">
        <v>0</v>
      </c>
      <c r="L65" s="161"/>
      <c r="M65" s="161">
        <v>0</v>
      </c>
      <c r="N65" s="161">
        <v>0</v>
      </c>
      <c r="O65" s="161">
        <v>0</v>
      </c>
      <c r="P65" s="161">
        <v>0</v>
      </c>
      <c r="Q65" s="161">
        <v>6441253047</v>
      </c>
      <c r="R65" s="161">
        <v>495252853</v>
      </c>
      <c r="S65" s="161">
        <v>0</v>
      </c>
      <c r="T65" s="161">
        <v>0</v>
      </c>
      <c r="U65" s="190">
        <v>5846000194</v>
      </c>
      <c r="V65" s="5"/>
      <c r="W65" s="5"/>
    </row>
    <row r="66" spans="1:23" s="40" customFormat="1" ht="24" customHeight="1" x14ac:dyDescent="0.2">
      <c r="A66" s="41" t="s">
        <v>258</v>
      </c>
      <c r="B66" s="43" t="s">
        <v>263</v>
      </c>
      <c r="C66" s="44">
        <v>100000000</v>
      </c>
      <c r="D66" s="44"/>
      <c r="E66" s="44"/>
      <c r="F66" s="44">
        <v>100000000</v>
      </c>
      <c r="G66" s="44">
        <v>0</v>
      </c>
      <c r="H66" s="44"/>
      <c r="I66" s="44"/>
      <c r="J66" s="44"/>
      <c r="K66" s="44"/>
      <c r="L66" s="44"/>
      <c r="M66" s="44"/>
      <c r="N66" s="44"/>
      <c r="O66" s="44"/>
      <c r="P66" s="44"/>
      <c r="Q66" s="44">
        <v>100000000</v>
      </c>
      <c r="R66" s="44"/>
      <c r="S66" s="45"/>
      <c r="T66" s="45"/>
      <c r="U66" s="63"/>
      <c r="V66" s="5"/>
      <c r="W66" s="5"/>
    </row>
    <row r="67" spans="1:23" s="40" customFormat="1" ht="24" customHeight="1" x14ac:dyDescent="0.2">
      <c r="A67" s="41" t="s">
        <v>226</v>
      </c>
      <c r="B67" s="43" t="s">
        <v>225</v>
      </c>
      <c r="C67" s="44">
        <v>520000000</v>
      </c>
      <c r="D67" s="44"/>
      <c r="E67" s="44"/>
      <c r="F67" s="44">
        <v>520000000</v>
      </c>
      <c r="G67" s="44">
        <v>0</v>
      </c>
      <c r="H67" s="44"/>
      <c r="I67" s="44"/>
      <c r="J67" s="44"/>
      <c r="K67" s="44"/>
      <c r="L67" s="44"/>
      <c r="M67" s="44"/>
      <c r="N67" s="44"/>
      <c r="O67" s="44"/>
      <c r="P67" s="44"/>
      <c r="Q67" s="44">
        <v>520000000</v>
      </c>
      <c r="R67" s="44">
        <v>0</v>
      </c>
      <c r="S67" s="45"/>
      <c r="T67" s="45"/>
      <c r="U67" s="46">
        <v>520000000</v>
      </c>
      <c r="V67" s="5"/>
      <c r="W67" s="5"/>
    </row>
    <row r="68" spans="1:23" s="40" customFormat="1" ht="24" customHeight="1" x14ac:dyDescent="0.2">
      <c r="A68" s="41" t="s">
        <v>227</v>
      </c>
      <c r="B68" s="43" t="s">
        <v>219</v>
      </c>
      <c r="C68" s="44">
        <v>150000000</v>
      </c>
      <c r="D68" s="44"/>
      <c r="E68" s="44"/>
      <c r="F68" s="44">
        <v>150000000</v>
      </c>
      <c r="G68" s="44">
        <v>0</v>
      </c>
      <c r="H68" s="44"/>
      <c r="I68" s="44"/>
      <c r="J68" s="44"/>
      <c r="K68" s="44"/>
      <c r="L68" s="44"/>
      <c r="M68" s="44"/>
      <c r="N68" s="44"/>
      <c r="O68" s="44"/>
      <c r="P68" s="44"/>
      <c r="Q68" s="44">
        <v>150000000</v>
      </c>
      <c r="R68" s="44">
        <v>0</v>
      </c>
      <c r="S68" s="45"/>
      <c r="T68" s="45"/>
      <c r="U68" s="46">
        <v>150000000</v>
      </c>
      <c r="V68" s="5"/>
      <c r="W68" s="5"/>
    </row>
    <row r="69" spans="1:23" s="40" customFormat="1" ht="23.25" customHeight="1" x14ac:dyDescent="0.2">
      <c r="A69" s="41" t="s">
        <v>228</v>
      </c>
      <c r="B69" s="43" t="s">
        <v>220</v>
      </c>
      <c r="C69" s="44">
        <v>5671253047</v>
      </c>
      <c r="D69" s="44"/>
      <c r="E69" s="44"/>
      <c r="F69" s="44">
        <v>5671253047</v>
      </c>
      <c r="G69" s="44">
        <v>495252853</v>
      </c>
      <c r="H69" s="44"/>
      <c r="I69" s="44"/>
      <c r="J69" s="44"/>
      <c r="K69" s="44"/>
      <c r="L69" s="44"/>
      <c r="M69" s="44"/>
      <c r="N69" s="44"/>
      <c r="O69" s="44"/>
      <c r="P69" s="44"/>
      <c r="Q69" s="44">
        <v>5671253047</v>
      </c>
      <c r="R69" s="44">
        <v>495252853</v>
      </c>
      <c r="S69" s="45"/>
      <c r="T69" s="45"/>
      <c r="U69" s="46">
        <v>5176000194</v>
      </c>
      <c r="V69" s="5"/>
      <c r="W69" s="5"/>
    </row>
    <row r="70" spans="1:23" s="40" customFormat="1" ht="13.15" customHeight="1" x14ac:dyDescent="0.2">
      <c r="A70" s="41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5"/>
      <c r="T70" s="45"/>
      <c r="U70" s="46"/>
      <c r="V70" s="5"/>
      <c r="W70" s="5"/>
    </row>
    <row r="71" spans="1:23" s="40" customFormat="1" ht="37.5" customHeight="1" x14ac:dyDescent="0.2">
      <c r="A71" s="39"/>
      <c r="B71" s="42" t="s">
        <v>241</v>
      </c>
      <c r="C71" s="161">
        <v>342957157</v>
      </c>
      <c r="D71" s="161">
        <v>0</v>
      </c>
      <c r="E71" s="161"/>
      <c r="F71" s="161">
        <v>342957157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/>
      <c r="M71" s="161">
        <v>0</v>
      </c>
      <c r="N71" s="161">
        <v>0</v>
      </c>
      <c r="O71" s="161">
        <v>0</v>
      </c>
      <c r="P71" s="161">
        <v>0</v>
      </c>
      <c r="Q71" s="161">
        <v>342957157</v>
      </c>
      <c r="R71" s="161">
        <v>0</v>
      </c>
      <c r="S71" s="161">
        <v>0</v>
      </c>
      <c r="T71" s="161">
        <v>0</v>
      </c>
      <c r="U71" s="190">
        <v>242957157</v>
      </c>
      <c r="V71" s="5"/>
      <c r="W71" s="5"/>
    </row>
    <row r="72" spans="1:23" s="40" customFormat="1" ht="37.5" customHeight="1" x14ac:dyDescent="0.2">
      <c r="A72" s="41" t="s">
        <v>259</v>
      </c>
      <c r="B72" s="43" t="s">
        <v>260</v>
      </c>
      <c r="C72" s="44">
        <v>100000000</v>
      </c>
      <c r="D72" s="44"/>
      <c r="E72" s="44"/>
      <c r="F72" s="44">
        <v>100000000</v>
      </c>
      <c r="G72" s="44">
        <v>0</v>
      </c>
      <c r="H72" s="44"/>
      <c r="I72" s="44"/>
      <c r="J72" s="44"/>
      <c r="K72" s="44"/>
      <c r="L72" s="44"/>
      <c r="M72" s="44"/>
      <c r="N72" s="44"/>
      <c r="O72" s="44"/>
      <c r="P72" s="44"/>
      <c r="Q72" s="44">
        <v>100000000</v>
      </c>
      <c r="R72" s="44"/>
      <c r="S72" s="45"/>
      <c r="T72" s="45"/>
      <c r="U72" s="63"/>
      <c r="V72" s="5"/>
      <c r="W72" s="5"/>
    </row>
    <row r="73" spans="1:23" s="40" customFormat="1" ht="23.25" customHeight="1" x14ac:dyDescent="0.2">
      <c r="A73" s="41" t="s">
        <v>229</v>
      </c>
      <c r="B73" s="43" t="s">
        <v>218</v>
      </c>
      <c r="C73" s="44">
        <v>242957157</v>
      </c>
      <c r="D73" s="44"/>
      <c r="E73" s="44"/>
      <c r="F73" s="44">
        <v>242957157</v>
      </c>
      <c r="G73" s="44">
        <v>0</v>
      </c>
      <c r="H73" s="44"/>
      <c r="I73" s="44"/>
      <c r="J73" s="44"/>
      <c r="K73" s="44"/>
      <c r="L73" s="44"/>
      <c r="M73" s="44"/>
      <c r="N73" s="44"/>
      <c r="O73" s="44"/>
      <c r="P73" s="44"/>
      <c r="Q73" s="44">
        <v>242957157</v>
      </c>
      <c r="R73" s="44">
        <v>0</v>
      </c>
      <c r="S73" s="45"/>
      <c r="T73" s="45"/>
      <c r="U73" s="46">
        <v>242957157</v>
      </c>
      <c r="V73" s="5"/>
      <c r="W73" s="5"/>
    </row>
    <row r="74" spans="1:23" s="40" customFormat="1" ht="13.15" customHeight="1" x14ac:dyDescent="0.2">
      <c r="A74" s="41"/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5"/>
      <c r="T74" s="45"/>
      <c r="U74" s="46"/>
      <c r="V74" s="5"/>
      <c r="W74" s="5"/>
    </row>
    <row r="75" spans="1:23" s="40" customFormat="1" ht="24.75" customHeight="1" x14ac:dyDescent="0.2">
      <c r="A75" s="39"/>
      <c r="B75" s="42" t="s">
        <v>237</v>
      </c>
      <c r="C75" s="161">
        <v>150000000</v>
      </c>
      <c r="D75" s="161">
        <v>0</v>
      </c>
      <c r="E75" s="161"/>
      <c r="F75" s="161">
        <v>150000000</v>
      </c>
      <c r="G75" s="161">
        <v>0</v>
      </c>
      <c r="H75" s="161">
        <v>0</v>
      </c>
      <c r="I75" s="161">
        <v>0</v>
      </c>
      <c r="J75" s="161">
        <v>0</v>
      </c>
      <c r="K75" s="161">
        <v>0</v>
      </c>
      <c r="L75" s="161"/>
      <c r="M75" s="161">
        <v>0</v>
      </c>
      <c r="N75" s="161">
        <v>0</v>
      </c>
      <c r="O75" s="161">
        <v>0</v>
      </c>
      <c r="P75" s="161">
        <v>0</v>
      </c>
      <c r="Q75" s="161">
        <v>150000000</v>
      </c>
      <c r="R75" s="161">
        <v>0</v>
      </c>
      <c r="S75" s="161">
        <v>0</v>
      </c>
      <c r="T75" s="161">
        <v>0</v>
      </c>
      <c r="U75" s="190">
        <v>100000000</v>
      </c>
      <c r="V75" s="5"/>
      <c r="W75" s="5"/>
    </row>
    <row r="76" spans="1:23" s="40" customFormat="1" ht="23.25" customHeight="1" x14ac:dyDescent="0.2">
      <c r="A76" s="41" t="s">
        <v>230</v>
      </c>
      <c r="B76" s="43" t="s">
        <v>221</v>
      </c>
      <c r="C76" s="44">
        <v>100000000</v>
      </c>
      <c r="D76" s="44"/>
      <c r="E76" s="44"/>
      <c r="F76" s="44">
        <v>100000000</v>
      </c>
      <c r="G76" s="44">
        <v>0</v>
      </c>
      <c r="H76" s="44"/>
      <c r="I76" s="44"/>
      <c r="J76" s="44"/>
      <c r="K76" s="44"/>
      <c r="L76" s="44"/>
      <c r="M76" s="44"/>
      <c r="N76" s="44"/>
      <c r="O76" s="44"/>
      <c r="P76" s="44"/>
      <c r="Q76" s="44">
        <v>100000000</v>
      </c>
      <c r="R76" s="44">
        <v>0</v>
      </c>
      <c r="S76" s="45"/>
      <c r="T76" s="45"/>
      <c r="U76" s="46">
        <v>100000000</v>
      </c>
      <c r="V76" s="5"/>
      <c r="W76" s="5"/>
    </row>
    <row r="77" spans="1:23" s="40" customFormat="1" ht="24" customHeight="1" x14ac:dyDescent="0.2">
      <c r="A77" s="41" t="s">
        <v>261</v>
      </c>
      <c r="B77" s="43" t="s">
        <v>262</v>
      </c>
      <c r="C77" s="44">
        <v>50000000</v>
      </c>
      <c r="D77" s="44"/>
      <c r="E77" s="44"/>
      <c r="F77" s="44">
        <v>50000000</v>
      </c>
      <c r="G77" s="44">
        <v>0</v>
      </c>
      <c r="H77" s="44"/>
      <c r="I77" s="44"/>
      <c r="J77" s="44"/>
      <c r="K77" s="44"/>
      <c r="L77" s="44"/>
      <c r="M77" s="44"/>
      <c r="N77" s="44"/>
      <c r="O77" s="44"/>
      <c r="P77" s="44"/>
      <c r="Q77" s="44">
        <v>50000000</v>
      </c>
      <c r="R77" s="44"/>
      <c r="S77" s="45"/>
      <c r="T77" s="45"/>
      <c r="U77" s="46"/>
      <c r="V77" s="5"/>
      <c r="W77" s="5"/>
    </row>
    <row r="78" spans="1:23" s="40" customFormat="1" ht="35.25" customHeight="1" x14ac:dyDescent="0.2">
      <c r="A78" s="39"/>
      <c r="B78" s="42" t="s">
        <v>238</v>
      </c>
      <c r="C78" s="161">
        <v>1030000000</v>
      </c>
      <c r="D78" s="161">
        <v>0</v>
      </c>
      <c r="E78" s="161"/>
      <c r="F78" s="161">
        <v>1030000000</v>
      </c>
      <c r="G78" s="161">
        <v>368105962</v>
      </c>
      <c r="H78" s="161">
        <v>0</v>
      </c>
      <c r="I78" s="161">
        <v>0</v>
      </c>
      <c r="J78" s="161">
        <v>0</v>
      </c>
      <c r="K78" s="161">
        <v>0</v>
      </c>
      <c r="L78" s="161"/>
      <c r="M78" s="161">
        <v>0</v>
      </c>
      <c r="N78" s="161">
        <v>0</v>
      </c>
      <c r="O78" s="161">
        <v>0</v>
      </c>
      <c r="P78" s="161">
        <v>0</v>
      </c>
      <c r="Q78" s="161">
        <v>1030000000</v>
      </c>
      <c r="R78" s="161">
        <v>368105962</v>
      </c>
      <c r="S78" s="161">
        <v>0</v>
      </c>
      <c r="T78" s="161">
        <v>0</v>
      </c>
      <c r="U78" s="190">
        <v>661894038</v>
      </c>
      <c r="V78" s="5"/>
      <c r="W78" s="5"/>
    </row>
    <row r="79" spans="1:23" s="40" customFormat="1" ht="24" customHeight="1" x14ac:dyDescent="0.2">
      <c r="A79" s="41" t="s">
        <v>231</v>
      </c>
      <c r="B79" s="43" t="s">
        <v>222</v>
      </c>
      <c r="C79" s="44">
        <v>50000000</v>
      </c>
      <c r="D79" s="169">
        <v>0</v>
      </c>
      <c r="E79" s="169"/>
      <c r="F79" s="44">
        <v>50000000</v>
      </c>
      <c r="G79" s="44">
        <v>10000000</v>
      </c>
      <c r="H79" s="44"/>
      <c r="I79" s="44"/>
      <c r="J79" s="44"/>
      <c r="K79" s="44"/>
      <c r="L79" s="44"/>
      <c r="M79" s="44"/>
      <c r="N79" s="44"/>
      <c r="O79" s="44"/>
      <c r="P79" s="44"/>
      <c r="Q79" s="44">
        <v>50000000</v>
      </c>
      <c r="R79" s="44">
        <v>10000000</v>
      </c>
      <c r="S79" s="45"/>
      <c r="T79" s="45"/>
      <c r="U79" s="46">
        <v>40000000</v>
      </c>
      <c r="V79" s="5"/>
      <c r="W79" s="5"/>
    </row>
    <row r="80" spans="1:23" s="40" customFormat="1" ht="20.25" customHeight="1" x14ac:dyDescent="0.2">
      <c r="A80" s="41" t="s">
        <v>232</v>
      </c>
      <c r="B80" s="43" t="s">
        <v>223</v>
      </c>
      <c r="C80" s="44">
        <v>200000000</v>
      </c>
      <c r="D80" s="44"/>
      <c r="E80" s="44"/>
      <c r="F80" s="44">
        <v>200000000</v>
      </c>
      <c r="G80" s="44">
        <v>0</v>
      </c>
      <c r="H80" s="44"/>
      <c r="I80" s="44"/>
      <c r="J80" s="44"/>
      <c r="K80" s="44"/>
      <c r="L80" s="44"/>
      <c r="M80" s="44"/>
      <c r="N80" s="44"/>
      <c r="O80" s="44"/>
      <c r="P80" s="44"/>
      <c r="Q80" s="44">
        <v>200000000</v>
      </c>
      <c r="R80" s="44">
        <v>0</v>
      </c>
      <c r="S80" s="45"/>
      <c r="T80" s="45"/>
      <c r="U80" s="46">
        <v>200000000</v>
      </c>
      <c r="V80" s="5"/>
      <c r="W80" s="5"/>
    </row>
    <row r="81" spans="1:23" s="40" customFormat="1" ht="13.15" customHeight="1" x14ac:dyDescent="0.2">
      <c r="A81" s="41" t="s">
        <v>233</v>
      </c>
      <c r="B81" s="43" t="s">
        <v>239</v>
      </c>
      <c r="C81" s="44">
        <v>630000000</v>
      </c>
      <c r="D81" s="44"/>
      <c r="E81" s="44"/>
      <c r="F81" s="44">
        <v>630000000</v>
      </c>
      <c r="G81" s="44">
        <v>358105962</v>
      </c>
      <c r="H81" s="44"/>
      <c r="I81" s="44"/>
      <c r="J81" s="44"/>
      <c r="K81" s="44"/>
      <c r="L81" s="44"/>
      <c r="M81" s="44"/>
      <c r="N81" s="44"/>
      <c r="O81" s="44"/>
      <c r="P81" s="44"/>
      <c r="Q81" s="44">
        <v>630000000</v>
      </c>
      <c r="R81" s="44">
        <v>358105962</v>
      </c>
      <c r="S81" s="45"/>
      <c r="T81" s="45"/>
      <c r="U81" s="46">
        <v>271894038</v>
      </c>
      <c r="V81" s="5"/>
      <c r="W81" s="5"/>
    </row>
    <row r="82" spans="1:23" s="40" customFormat="1" ht="13.15" customHeight="1" x14ac:dyDescent="0.2">
      <c r="A82" s="41" t="s">
        <v>234</v>
      </c>
      <c r="B82" s="43" t="s">
        <v>224</v>
      </c>
      <c r="C82" s="44">
        <v>150000000</v>
      </c>
      <c r="D82" s="44"/>
      <c r="E82" s="44"/>
      <c r="F82" s="44">
        <v>150000000</v>
      </c>
      <c r="G82" s="44">
        <v>0</v>
      </c>
      <c r="H82" s="44"/>
      <c r="I82" s="44"/>
      <c r="J82" s="44"/>
      <c r="K82" s="44"/>
      <c r="L82" s="44"/>
      <c r="M82" s="44"/>
      <c r="N82" s="44"/>
      <c r="O82" s="44"/>
      <c r="P82" s="44"/>
      <c r="Q82" s="44">
        <v>150000000</v>
      </c>
      <c r="R82" s="44">
        <v>0</v>
      </c>
      <c r="S82" s="45"/>
      <c r="T82" s="45"/>
      <c r="U82" s="46">
        <v>150000000</v>
      </c>
      <c r="V82" s="5"/>
      <c r="W82" s="5"/>
    </row>
    <row r="83" spans="1:23" s="40" customFormat="1" ht="12" x14ac:dyDescent="0.2">
      <c r="A83" s="41"/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5"/>
      <c r="T83" s="45"/>
      <c r="U83" s="46"/>
      <c r="V83" s="5"/>
      <c r="W83" s="5"/>
    </row>
    <row r="84" spans="1:23" s="6" customFormat="1" thickBot="1" x14ac:dyDescent="0.25">
      <c r="A84" s="212">
        <v>7</v>
      </c>
      <c r="B84" s="213" t="s">
        <v>47</v>
      </c>
      <c r="C84" s="71">
        <v>0</v>
      </c>
      <c r="D84" s="71">
        <v>0</v>
      </c>
      <c r="E84" s="71"/>
      <c r="F84" s="71">
        <v>0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/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158">
        <v>0</v>
      </c>
      <c r="S84" s="157"/>
      <c r="T84" s="72"/>
      <c r="U84" s="72">
        <v>0</v>
      </c>
      <c r="V84" s="5"/>
      <c r="W84" s="5"/>
    </row>
    <row r="85" spans="1:23" ht="13.5" thickBot="1" x14ac:dyDescent="0.25">
      <c r="A85" s="2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73"/>
      <c r="V85" s="5"/>
      <c r="W85" s="5"/>
    </row>
    <row r="86" spans="1:23" ht="13.5" thickBot="1" x14ac:dyDescent="0.25">
      <c r="A86" s="31"/>
      <c r="B86" s="74" t="s">
        <v>48</v>
      </c>
      <c r="C86" s="75">
        <v>49475995389</v>
      </c>
      <c r="D86" s="75">
        <v>16587816</v>
      </c>
      <c r="E86" s="75">
        <v>16587816</v>
      </c>
      <c r="F86" s="75">
        <v>49475995389</v>
      </c>
      <c r="G86" s="75">
        <v>19221251356</v>
      </c>
      <c r="H86" s="75" t="e">
        <v>#REF!</v>
      </c>
      <c r="I86" s="75" t="e">
        <v>#REF!</v>
      </c>
      <c r="J86" s="75">
        <v>4768431000</v>
      </c>
      <c r="K86" s="75">
        <v>0</v>
      </c>
      <c r="L86" s="75">
        <v>0</v>
      </c>
      <c r="M86" s="75">
        <v>4768431000</v>
      </c>
      <c r="N86" s="75">
        <v>339003335</v>
      </c>
      <c r="O86" s="75" t="e">
        <v>#REF!</v>
      </c>
      <c r="P86" s="75" t="e">
        <v>#REF!</v>
      </c>
      <c r="Q86" s="75">
        <v>54244426389</v>
      </c>
      <c r="R86" s="75">
        <v>19560254691</v>
      </c>
      <c r="S86" s="76"/>
      <c r="T86" s="76"/>
      <c r="U86" s="77">
        <v>34379171698</v>
      </c>
      <c r="V86" s="11"/>
      <c r="W86" s="11"/>
    </row>
    <row r="87" spans="1:23" x14ac:dyDescent="0.2">
      <c r="F87" s="11"/>
      <c r="G87" s="11"/>
      <c r="H87" s="11"/>
      <c r="I87" s="11"/>
      <c r="Q87" s="11"/>
      <c r="R87" s="11"/>
      <c r="S87" s="11"/>
      <c r="T87" s="11"/>
      <c r="U87" s="11"/>
    </row>
    <row r="88" spans="1:23" x14ac:dyDescent="0.2">
      <c r="C88" s="159"/>
      <c r="F88" s="11"/>
      <c r="G88" s="11"/>
      <c r="H88" s="11"/>
      <c r="I88" s="11"/>
      <c r="Q88" s="11"/>
      <c r="R88" s="11"/>
      <c r="S88" s="11"/>
      <c r="T88" s="11"/>
      <c r="U88" s="11"/>
    </row>
    <row r="89" spans="1:23" x14ac:dyDescent="0.2">
      <c r="C89" s="20"/>
      <c r="F89" s="11"/>
      <c r="G89" s="11"/>
      <c r="H89" s="11"/>
      <c r="I89" s="11"/>
      <c r="Q89" s="11"/>
      <c r="R89" s="11"/>
      <c r="S89" s="11"/>
      <c r="T89" s="11"/>
      <c r="U89" s="11"/>
    </row>
    <row r="90" spans="1:23" x14ac:dyDescent="0.2">
      <c r="C90" s="20"/>
      <c r="F90" s="11"/>
      <c r="Q90" s="11"/>
      <c r="R90" s="11"/>
      <c r="S90" s="11"/>
      <c r="T90" s="11"/>
      <c r="U90" s="162"/>
    </row>
    <row r="91" spans="1:23" x14ac:dyDescent="0.2">
      <c r="C91" s="22"/>
      <c r="D91" s="22"/>
      <c r="E91" s="22"/>
      <c r="F91" s="22"/>
      <c r="I91" s="22" t="s">
        <v>244</v>
      </c>
      <c r="J91" s="22"/>
      <c r="K91" s="22"/>
      <c r="L91" s="22"/>
      <c r="M91" s="22"/>
      <c r="N91" s="22"/>
      <c r="Q91" s="11"/>
      <c r="R91" s="11"/>
      <c r="U91" s="162"/>
    </row>
    <row r="92" spans="1:23" x14ac:dyDescent="0.2">
      <c r="C92" s="22"/>
      <c r="D92" s="22"/>
      <c r="E92" s="22"/>
      <c r="F92" s="22"/>
      <c r="I92" s="22" t="s">
        <v>245</v>
      </c>
      <c r="J92" s="22"/>
      <c r="K92" s="22"/>
      <c r="L92" s="22"/>
      <c r="M92" s="22"/>
      <c r="N92" s="22"/>
      <c r="Q92" s="11"/>
      <c r="U92" s="163"/>
    </row>
    <row r="93" spans="1:23" x14ac:dyDescent="0.2">
      <c r="I93" s="22" t="s">
        <v>246</v>
      </c>
      <c r="J93" s="22"/>
      <c r="K93" s="22"/>
      <c r="L93" s="22"/>
      <c r="M93" s="22"/>
    </row>
    <row r="94" spans="1:23" x14ac:dyDescent="0.2">
      <c r="R94" s="160"/>
    </row>
    <row r="95" spans="1:23" x14ac:dyDescent="0.2">
      <c r="R95" s="160"/>
    </row>
    <row r="96" spans="1:23" x14ac:dyDescent="0.2">
      <c r="R96" s="160"/>
    </row>
  </sheetData>
  <mergeCells count="9">
    <mergeCell ref="B6:B7"/>
    <mergeCell ref="C6:G6"/>
    <mergeCell ref="J6:N6"/>
    <mergeCell ref="Q6:U6"/>
    <mergeCell ref="A1:U1"/>
    <mergeCell ref="A2:U2"/>
    <mergeCell ref="A3:U3"/>
    <mergeCell ref="A4:U4"/>
    <mergeCell ref="A5:U5"/>
  </mergeCells>
  <pageMargins left="0.31496062992125984" right="0.35433070866141736" top="0.38" bottom="0.28999999999999998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FEBRERO 2021</vt:lpstr>
      <vt:lpstr>GASTOS FEBRERO 2021</vt:lpstr>
      <vt:lpstr>'GASTOS FEBRERO 2021'!Área_de_impresión</vt:lpstr>
      <vt:lpstr>'INGRESOS FEBRERO 2021'!Área_de_impresión</vt:lpstr>
      <vt:lpstr>'GASTOS FEBRERO 2021'!Títulos_a_imprimir</vt:lpstr>
      <vt:lpstr>'INGRESOS FEBRERO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2021-04-06T00:47:19Z</cp:lastPrinted>
  <dcterms:created xsi:type="dcterms:W3CDTF">2004-01-28T22:51:19Z</dcterms:created>
  <dcterms:modified xsi:type="dcterms:W3CDTF">2021-04-06T00:47:38Z</dcterms:modified>
</cp:coreProperties>
</file>