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1\"/>
    </mc:Choice>
  </mc:AlternateContent>
  <bookViews>
    <workbookView xWindow="0" yWindow="0" windowWidth="8550" windowHeight="7080" tabRatio="785"/>
  </bookViews>
  <sheets>
    <sheet name="INGRESOS MARZO 2021" sheetId="15" r:id="rId1"/>
    <sheet name="GASTOS MARZO 2021" sheetId="17" r:id="rId2"/>
  </sheets>
  <externalReferences>
    <externalReference r:id="rId3"/>
  </externalReferences>
  <definedNames>
    <definedName name="_xlnm.Print_Area" localSheetId="1">'GASTOS MARZO 2021'!$A$1:$U$99</definedName>
    <definedName name="_xlnm.Print_Area" localSheetId="0">'INGRESOS MARZO 2021'!$B$1:$K$88</definedName>
    <definedName name="_xlnm.Print_Titles" localSheetId="1">'GASTOS MARZO 2021'!$1:$7</definedName>
    <definedName name="_xlnm.Print_Titles" localSheetId="0">'INGRESOS MARZO 2021'!$1:$6</definedName>
  </definedNames>
  <calcPr calcId="152511"/>
</workbook>
</file>

<file path=xl/calcChain.xml><?xml version="1.0" encoding="utf-8"?>
<calcChain xmlns="http://schemas.openxmlformats.org/spreadsheetml/2006/main">
  <c r="G99" i="17" l="1"/>
  <c r="F99" i="17"/>
  <c r="E99" i="17"/>
  <c r="D99" i="17"/>
  <c r="C99" i="17" l="1"/>
  <c r="I99" i="17"/>
  <c r="H99" i="17"/>
  <c r="F98" i="17"/>
  <c r="F97" i="17"/>
  <c r="F96" i="17"/>
  <c r="AH32" i="15" l="1"/>
  <c r="AH33" i="15"/>
  <c r="AH35" i="15"/>
  <c r="AH36" i="15"/>
  <c r="AH31" i="15" l="1"/>
  <c r="AH34" i="15"/>
  <c r="AH52" i="15" l="1"/>
  <c r="AH51" i="15"/>
  <c r="AH64" i="15" l="1"/>
  <c r="AH63" i="15"/>
  <c r="AH62" i="15"/>
  <c r="AH61" i="15"/>
  <c r="AH55" i="15"/>
  <c r="AH49" i="15"/>
  <c r="AH48" i="15"/>
  <c r="AH47" i="15"/>
  <c r="AH46" i="15"/>
  <c r="AH44" i="15"/>
  <c r="AH43" i="15"/>
  <c r="V58" i="15" l="1"/>
  <c r="W58" i="15" s="1"/>
  <c r="V59" i="15"/>
  <c r="Q64" i="15" l="1"/>
  <c r="Q67" i="15"/>
  <c r="N67" i="15" l="1"/>
  <c r="P67" i="15" l="1"/>
  <c r="L67" i="15" l="1"/>
  <c r="L59" i="15" l="1"/>
  <c r="AH53" i="15" l="1"/>
  <c r="AH25" i="15"/>
  <c r="AH65" i="15"/>
  <c r="AH59" i="15"/>
  <c r="AH58" i="15"/>
  <c r="AH54" i="15"/>
  <c r="AH41" i="15"/>
  <c r="AH40" i="15"/>
  <c r="AH29" i="15"/>
  <c r="AH28" i="15"/>
  <c r="AH27" i="15"/>
  <c r="AH26" i="15"/>
  <c r="AH24" i="15"/>
  <c r="AH14" i="15"/>
  <c r="AH11" i="15"/>
  <c r="AH10" i="15" l="1"/>
  <c r="AH22" i="15"/>
  <c r="AH50" i="15"/>
  <c r="AH23" i="15"/>
  <c r="AI25" i="15"/>
  <c r="AH60" i="15"/>
  <c r="S67" i="15"/>
  <c r="AH67" i="15"/>
  <c r="AH45" i="15" l="1"/>
  <c r="AH39" i="15"/>
  <c r="AH13" i="15"/>
  <c r="AH57" i="15"/>
  <c r="AH66" i="15"/>
  <c r="AH56" i="15" l="1"/>
  <c r="AH30" i="15"/>
  <c r="AH42" i="15" l="1"/>
  <c r="AH16" i="15" l="1"/>
  <c r="AH15" i="15" l="1"/>
  <c r="AH12" i="15" l="1"/>
  <c r="AH69" i="15" l="1"/>
</calcChain>
</file>

<file path=xl/sharedStrings.xml><?xml version="1.0" encoding="utf-8"?>
<sst xmlns="http://schemas.openxmlformats.org/spreadsheetml/2006/main" count="359" uniqueCount="264">
  <si>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</si>
  <si>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</si>
  <si>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</si>
  <si>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</si>
  <si>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</si>
  <si>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</si>
  <si>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</si>
  <si>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</si>
  <si>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</si>
  <si>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</si>
  <si>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</si>
  <si>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</si>
  <si>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</si>
  <si>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</si>
  <si>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</si>
  <si>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</si>
  <si>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</si>
  <si>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</si>
  <si>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</si>
  <si>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</si>
  <si>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</si>
  <si>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</si>
  <si>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</si>
  <si>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</si>
  <si>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</si>
  <si>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</si>
  <si>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</si>
  <si>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</si>
  <si>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</si>
  <si>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</si>
  <si>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</si>
  <si>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</si>
  <si>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</si>
  <si>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</si>
  <si>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</si>
  <si>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</si>
  <si>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</si>
  <si>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</si>
  <si>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</si>
  <si>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</si>
  <si>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</si>
  <si>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</si>
  <si>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</si>
  <si>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</si>
  <si>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</si>
  <si>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</si>
  <si>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</si>
  <si>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</si>
  <si>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</si>
  <si>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</si>
  <si>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</si>
  <si>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</si>
  <si>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</si>
  <si>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</si>
  <si>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</si>
  <si>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</si>
  <si>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</si>
  <si>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</si>
  <si>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</si>
  <si>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</si>
  <si>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</si>
  <si>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</si>
  <si>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</si>
  <si>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</si>
  <si>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</si>
  <si>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</si>
  <si>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</si>
  <si>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</si>
  <si>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</si>
  <si>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</si>
  <si>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</si>
  <si>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</si>
  <si>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</si>
  <si>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</si>
  <si>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</si>
  <si>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</si>
  <si>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</si>
  <si>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</si>
  <si>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</si>
  <si>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</si>
  <si>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</si>
  <si>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</si>
  <si>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</si>
  <si>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</si>
  <si>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</si>
  <si>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</si>
  <si>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</si>
  <si>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</si>
  <si>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</si>
  <si>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</si>
  <si>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</si>
  <si>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</si>
  <si>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</si>
  <si>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</si>
  <si>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</si>
  <si>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</si>
  <si>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</si>
  <si>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</si>
  <si>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</si>
  <si>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</si>
  <si>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</si>
  <si>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</si>
  <si>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</si>
  <si>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</si>
  <si>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</si>
  <si>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</si>
  <si>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</si>
  <si>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</si>
  <si>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</si>
  <si>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</si>
  <si>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</si>
  <si>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</si>
  <si>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</si>
  <si>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</si>
  <si>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</si>
  <si>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</si>
  <si>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</si>
  <si>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</si>
  <si>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</si>
  <si>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</si>
  <si>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</si>
  <si>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</si>
  <si>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</si>
  <si>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</si>
  <si>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</si>
  <si>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</si>
  <si>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</si>
  <si>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</si>
  <si>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</si>
  <si>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</si>
  <si>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</si>
  <si>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</si>
  <si>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</si>
  <si>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</si>
  <si>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</si>
  <si>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</si>
  <si>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</si>
  <si>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</si>
  <si>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</si>
  <si>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</si>
  <si>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</si>
  <si>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</si>
  <si>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</si>
  <si>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</si>
  <si>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</si>
  <si>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</si>
  <si>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</si>
  <si>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</si>
  <si>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</si>
  <si>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</si>
  <si>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</si>
  <si>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</si>
  <si>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Convenios</t>
  </si>
  <si>
    <t>Funcionamiento -Gastos de Personal</t>
  </si>
  <si>
    <t>TOTAL INVERSION</t>
  </si>
  <si>
    <t>PAC NOVIEMBRE</t>
  </si>
  <si>
    <t>UNIVERS</t>
  </si>
  <si>
    <t>Servicio de la Deuda</t>
  </si>
  <si>
    <t>OGLIGACIONES</t>
  </si>
  <si>
    <t>PAGO</t>
  </si>
  <si>
    <t>OBLIGACIONES</t>
  </si>
  <si>
    <t>Recuperación de Cartera-  Sobret.Amb.Predial</t>
  </si>
  <si>
    <t>Recuperacion de cartera -multas</t>
  </si>
  <si>
    <t>312617</t>
  </si>
  <si>
    <t>312618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</si>
  <si>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</si>
  <si>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</si>
  <si>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</si>
  <si>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</si>
  <si>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</si>
  <si>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</si>
  <si>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</si>
  <si>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</si>
  <si>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</si>
  <si>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</si>
  <si>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</si>
  <si>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</si>
  <si>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</si>
  <si>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</si>
  <si>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</si>
  <si>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</si>
  <si>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</si>
  <si>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</si>
  <si>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</si>
  <si>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</si>
  <si>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</si>
  <si>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</si>
  <si>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</si>
  <si>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</si>
  <si>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</si>
  <si>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</si>
  <si>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</si>
  <si>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</si>
  <si>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</si>
  <si>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</si>
  <si>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</si>
  <si>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</si>
  <si>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</si>
  <si>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</si>
  <si>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</si>
  <si>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</si>
  <si>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</si>
  <si>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</si>
  <si>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</si>
  <si>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</si>
  <si>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</si>
  <si>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</si>
  <si>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</si>
  <si>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</si>
  <si>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</si>
  <si>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</si>
  <si>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</si>
  <si>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</si>
  <si>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</si>
  <si>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</si>
  <si>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</si>
  <si>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</si>
  <si>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</si>
  <si>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</si>
  <si>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</si>
  <si>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</si>
  <si>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</si>
  <si>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</si>
  <si>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Funcionamiento- Gastos Generales Reserva</t>
  </si>
  <si>
    <t>204-R20</t>
  </si>
  <si>
    <t>MODIFICACIONES (ADICIONES)</t>
  </si>
  <si>
    <t>MODIFICACIONES (REDUCCIONES)</t>
  </si>
  <si>
    <t>312616</t>
  </si>
  <si>
    <t>Convenio INVIAS 1271</t>
  </si>
  <si>
    <t>VIGENCIA 2021</t>
  </si>
  <si>
    <t>312619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</si>
  <si>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</si>
  <si>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</si>
  <si>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</si>
  <si>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</si>
  <si>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</si>
  <si>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</si>
  <si>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</si>
  <si>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</si>
  <si>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Contribuciones Transferencias del Sector Eléctrico</t>
  </si>
  <si>
    <t>ADICIONES</t>
  </si>
  <si>
    <t>REDUCCIONES</t>
  </si>
  <si>
    <t>INGRESOS PENDIENTES 2020</t>
  </si>
  <si>
    <t>TOTAL INGRESOS VIGENCIA 2021</t>
  </si>
  <si>
    <t>TOTAL INGRESOS VIGENCIA 2020</t>
  </si>
  <si>
    <t>EJECUCION PRESUPUESTAL MARZO 2021</t>
  </si>
  <si>
    <t>EJECUCION PRESUPUESTAL DE INGRESOS -  MARZO 2021</t>
  </si>
  <si>
    <t>RECAUDO  A MARZO-2021</t>
  </si>
  <si>
    <t>312620</t>
  </si>
  <si>
    <t>Convenio INVIAS 776 de 2021</t>
  </si>
  <si>
    <t>EJECUCION PRESUPUESTAL DE INGRESOS - RECURSOS REGALIAS-  MARZO 2021</t>
  </si>
  <si>
    <t>1-02-6-01-03-03-01</t>
  </si>
  <si>
    <t>INGRESOS REGALIAS</t>
  </si>
  <si>
    <t>Asiganación para la Inversión Regioanal - Depñartamentos</t>
  </si>
  <si>
    <t>TOTAL INGRESOS REGALIAS VIGENCIA 2021</t>
  </si>
  <si>
    <t>Fondo Compensación Regional 60% y Fondo de Desarrollo Regional - Proyectos de Inversión</t>
  </si>
  <si>
    <t>RECURSOS NACION
$</t>
  </si>
  <si>
    <t>00AR-3203-0904-201900002-0103</t>
  </si>
  <si>
    <t>00AR-3203-0904-201900002-0104</t>
  </si>
  <si>
    <t>00AR-3203-0904-201900002-0105</t>
  </si>
  <si>
    <t>Restauración hidráulica y ambiental de tributarios del sector occidental de la CGSM en el Departamento del Magdalena.</t>
  </si>
  <si>
    <t>Restauración del Caño Hondo como aporte a la recuperación del ecosistema de la CGSM en el Departamento del Magdalena.</t>
  </si>
  <si>
    <t>Restauración ambiental del caño Martinica como aporte a la recuperación del ecosistema de la  CGSM en el Departamento del Magdalena.</t>
  </si>
  <si>
    <t>TOTAL PRESUPUESTO  REGALIAS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</si>
</sst>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51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7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39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7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39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8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7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7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7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9" fontId="4" fillId="0" borderId="36" xfId="1" applyNumberFormat="1" applyFont="1" applyBorder="1"/>
    <xf numFmtId="1" fontId="7" fillId="10" borderId="1" xfId="0" applyNumberFormat="1" applyFont="1" applyFill="1" applyBorder="1" applyAlignment="1">
      <alignment horizontal="left"/>
    </xf>
    <xf numFmtId="0" fontId="4" fillId="0" borderId="17" xfId="0" applyFont="1" applyBorder="1"/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7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8" fontId="4" fillId="6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0" fontId="4" fillId="0" borderId="1" xfId="0" applyFont="1" applyFill="1" applyBorder="1" applyProtection="1"/>
    <xf numFmtId="168" fontId="4" fillId="4" borderId="1" xfId="17" applyNumberFormat="1" applyFont="1" applyFill="1" applyBorder="1" applyProtection="1">
      <protection locked="0"/>
    </xf>
    <xf numFmtId="1" fontId="4" fillId="4" borderId="42" xfId="0" applyNumberFormat="1" applyFont="1" applyFill="1" applyBorder="1" applyAlignment="1" applyProtection="1">
      <alignment horizontal="left"/>
    </xf>
    <xf numFmtId="168" fontId="4" fillId="0" borderId="34" xfId="17" applyNumberFormat="1" applyFont="1" applyFill="1" applyBorder="1" applyProtection="1">
      <protection locked="0"/>
    </xf>
    <xf numFmtId="168" fontId="4" fillId="4" borderId="36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41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4" fillId="0" borderId="0" xfId="0" applyFont="1"/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7" fillId="11" borderId="43" xfId="17" applyNumberFormat="1" applyFont="1" applyFill="1" applyBorder="1" applyProtection="1">
      <protection locked="0"/>
    </xf>
    <xf numFmtId="169" fontId="4" fillId="0" borderId="35" xfId="17" applyNumberFormat="1" applyFont="1" applyBorder="1" applyAlignment="1">
      <alignment horizontal="left" vertical="justify"/>
    </xf>
    <xf numFmtId="169" fontId="4" fillId="0" borderId="31" xfId="17" applyNumberFormat="1" applyFont="1" applyBorder="1" applyAlignment="1">
      <alignment horizontal="left" vertical="justify"/>
    </xf>
    <xf numFmtId="168" fontId="4" fillId="0" borderId="18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9" fontId="4" fillId="0" borderId="31" xfId="0" applyNumberFormat="1" applyFont="1" applyBorder="1" applyAlignment="1">
      <alignment horizontal="right"/>
    </xf>
    <xf numFmtId="43" fontId="4" fillId="4" borderId="0" xfId="1" applyFont="1" applyFill="1"/>
    <xf numFmtId="43" fontId="4" fillId="4" borderId="0" xfId="0" applyNumberFormat="1" applyFont="1" applyFill="1"/>
    <xf numFmtId="1" fontId="4" fillId="0" borderId="3" xfId="0" applyNumberFormat="1" applyFont="1" applyBorder="1" applyAlignment="1" applyProtection="1">
      <alignment horizontal="left"/>
    </xf>
    <xf numFmtId="1" fontId="4" fillId="4" borderId="31" xfId="0" applyNumberFormat="1" applyFont="1" applyFill="1" applyBorder="1" applyAlignment="1" applyProtection="1">
      <alignment horizontal="left"/>
    </xf>
    <xf numFmtId="0" fontId="4" fillId="4" borderId="31" xfId="3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Protection="1"/>
    <xf numFmtId="168" fontId="4" fillId="0" borderId="31" xfId="0" applyNumberFormat="1" applyFont="1" applyBorder="1"/>
    <xf numFmtId="168" fontId="4" fillId="0" borderId="31" xfId="17" applyNumberFormat="1" applyFont="1" applyFill="1" applyBorder="1" applyProtection="1">
      <protection locked="0"/>
    </xf>
    <xf numFmtId="168" fontId="4" fillId="4" borderId="40" xfId="17" applyNumberFormat="1" applyFont="1" applyFill="1" applyBorder="1" applyProtection="1">
      <protection locked="0"/>
    </xf>
    <xf numFmtId="0" fontId="8" fillId="13" borderId="13" xfId="0" applyFont="1" applyFill="1" applyBorder="1" applyAlignment="1">
      <alignment horizontal="center" vertical="center" wrapText="1"/>
    </xf>
    <xf numFmtId="168" fontId="2" fillId="13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43" fontId="4" fillId="0" borderId="0" xfId="0" applyNumberFormat="1" applyFont="1" applyBorder="1"/>
    <xf numFmtId="0" fontId="8" fillId="13" borderId="13" xfId="0" applyFont="1" applyFill="1" applyBorder="1" applyAlignment="1">
      <alignment horizontal="center" vertical="center" wrapText="1"/>
    </xf>
    <xf numFmtId="169" fontId="4" fillId="4" borderId="1" xfId="17" applyNumberFormat="1" applyFont="1" applyFill="1" applyBorder="1"/>
    <xf numFmtId="0" fontId="4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 vertical="center"/>
    </xf>
    <xf numFmtId="168" fontId="4" fillId="4" borderId="0" xfId="17" applyNumberFormat="1" applyFont="1" applyFill="1" applyBorder="1" applyAlignment="1">
      <alignment vertical="center"/>
    </xf>
    <xf numFmtId="168" fontId="4" fillId="4" borderId="0" xfId="17" applyNumberFormat="1" applyFont="1" applyFill="1" applyBorder="1" applyAlignment="1">
      <alignment vertical="center" wrapText="1"/>
    </xf>
    <xf numFmtId="0" fontId="1" fillId="4" borderId="0" xfId="0" applyFont="1" applyFill="1" applyBorder="1"/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1" fontId="13" fillId="11" borderId="3" xfId="0" applyNumberFormat="1" applyFont="1" applyFill="1" applyBorder="1" applyAlignment="1" applyProtection="1">
      <alignment horizontal="center" vertical="top" wrapText="1"/>
    </xf>
    <xf numFmtId="1" fontId="13" fillId="11" borderId="31" xfId="0" applyNumberFormat="1" applyFont="1" applyFill="1" applyBorder="1" applyAlignment="1" applyProtection="1">
      <alignment horizontal="center" vertical="top" wrapText="1"/>
    </xf>
    <xf numFmtId="1" fontId="13" fillId="11" borderId="40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168" fontId="7" fillId="7" borderId="44" xfId="1" applyNumberFormat="1" applyFont="1" applyFill="1" applyBorder="1"/>
    <xf numFmtId="168" fontId="2" fillId="12" borderId="21" xfId="17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01"/>
  <sheetViews>
    <sheetView tabSelected="1" topLeftCell="A72" zoomScaleNormal="100" workbookViewId="0">
      <selection activeCell="G94" sqref="G94"/>
    </sheetView>
  </sheetViews>
  <sheetFormatPr baseColWidth="10" defaultColWidth="11.42578125" defaultRowHeight="12" x14ac:dyDescent="0.2"/>
  <cols>
    <col min="1" max="1" width="10.5703125" style="1" customWidth="1"/>
    <col min="2" max="2" width="16.140625" style="18" customWidth="1"/>
    <col min="3" max="4" width="11.85546875" style="18" hidden="1" customWidth="1"/>
    <col min="5" max="5" width="15.7109375" style="18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4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2" hidden="1" customWidth="1"/>
    <col min="17" max="17" width="15.28515625" style="26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26" hidden="1" customWidth="1"/>
    <col min="35" max="35" width="13.42578125" style="1" hidden="1" customWidth="1"/>
    <col min="36" max="36" width="18" style="1" bestFit="1" customWidth="1"/>
    <col min="37" max="38" width="17" style="1" bestFit="1" customWidth="1"/>
    <col min="39" max="16384" width="11.42578125" style="1"/>
  </cols>
  <sheetData>
    <row r="1" spans="2:38" ht="12.75" thickBot="1" x14ac:dyDescent="0.25">
      <c r="B1" s="225" t="s">
        <v>70</v>
      </c>
      <c r="C1" s="226"/>
      <c r="D1" s="226"/>
      <c r="E1" s="226"/>
      <c r="F1" s="226"/>
      <c r="G1" s="226"/>
      <c r="H1" s="226"/>
      <c r="I1" s="226"/>
      <c r="J1" s="226"/>
      <c r="K1" s="227"/>
    </row>
    <row r="2" spans="2:38" x14ac:dyDescent="0.2">
      <c r="B2" s="216" t="s">
        <v>71</v>
      </c>
      <c r="C2" s="217"/>
      <c r="D2" s="217"/>
      <c r="E2" s="217"/>
      <c r="F2" s="217"/>
      <c r="G2" s="217"/>
      <c r="H2" s="217"/>
      <c r="I2" s="217"/>
      <c r="J2" s="217"/>
      <c r="K2" s="218"/>
      <c r="L2" s="13"/>
      <c r="M2" s="13"/>
      <c r="N2" s="13"/>
    </row>
    <row r="3" spans="2:38" x14ac:dyDescent="0.2">
      <c r="B3" s="219" t="s">
        <v>48</v>
      </c>
      <c r="C3" s="220"/>
      <c r="D3" s="220"/>
      <c r="E3" s="220"/>
      <c r="F3" s="220"/>
      <c r="G3" s="220"/>
      <c r="H3" s="220"/>
      <c r="I3" s="220"/>
      <c r="J3" s="220"/>
      <c r="K3" s="221"/>
      <c r="L3" s="13"/>
      <c r="M3" s="13"/>
      <c r="N3" s="13"/>
    </row>
    <row r="4" spans="2:38" x14ac:dyDescent="0.2">
      <c r="B4" s="219" t="s">
        <v>229</v>
      </c>
      <c r="C4" s="220"/>
      <c r="D4" s="220"/>
      <c r="E4" s="220"/>
      <c r="F4" s="220"/>
      <c r="G4" s="220"/>
      <c r="H4" s="220"/>
      <c r="I4" s="220"/>
      <c r="J4" s="220"/>
      <c r="K4" s="221"/>
      <c r="L4" s="13"/>
      <c r="M4" s="13"/>
      <c r="N4" s="13"/>
    </row>
    <row r="5" spans="2:38" ht="12.75" thickBot="1" x14ac:dyDescent="0.25">
      <c r="B5" s="213" t="s">
        <v>246</v>
      </c>
      <c r="C5" s="214"/>
      <c r="D5" s="214"/>
      <c r="E5" s="214"/>
      <c r="F5" s="214"/>
      <c r="G5" s="214"/>
      <c r="H5" s="214"/>
      <c r="I5" s="214"/>
      <c r="J5" s="214"/>
      <c r="K5" s="215"/>
    </row>
    <row r="6" spans="2:38" ht="49.9" customHeight="1" thickBot="1" x14ac:dyDescent="0.25">
      <c r="B6" s="35"/>
      <c r="C6" s="36"/>
      <c r="D6" s="36"/>
      <c r="E6" s="37"/>
      <c r="F6" s="80" t="s">
        <v>0</v>
      </c>
      <c r="G6" s="80" t="s">
        <v>72</v>
      </c>
      <c r="H6" s="80" t="s">
        <v>225</v>
      </c>
      <c r="I6" s="80" t="s">
        <v>226</v>
      </c>
      <c r="J6" s="80" t="s">
        <v>73</v>
      </c>
      <c r="K6" s="81" t="s">
        <v>247</v>
      </c>
    </row>
    <row r="7" spans="2:38" x14ac:dyDescent="0.2">
      <c r="B7" s="82">
        <v>3000</v>
      </c>
      <c r="C7" s="83" t="s">
        <v>94</v>
      </c>
      <c r="D7" s="84"/>
      <c r="E7" s="84"/>
      <c r="F7" s="85" t="s">
        <v>1</v>
      </c>
      <c r="G7" s="86">
        <v>49475995389</v>
      </c>
      <c r="H7" s="86">
        <v>0</v>
      </c>
      <c r="I7" s="86">
        <v>0</v>
      </c>
      <c r="J7" s="86">
        <v>51975995389</v>
      </c>
      <c r="K7" s="87">
        <v>5573238574.6600008</v>
      </c>
      <c r="V7" s="14"/>
      <c r="AK7" s="14"/>
    </row>
    <row r="8" spans="2:38" x14ac:dyDescent="0.2">
      <c r="B8" s="88">
        <v>3100</v>
      </c>
      <c r="C8" s="83" t="s">
        <v>95</v>
      </c>
      <c r="D8" s="89"/>
      <c r="E8" s="90"/>
      <c r="F8" s="91" t="s">
        <v>2</v>
      </c>
      <c r="G8" s="92">
        <v>44659357541</v>
      </c>
      <c r="H8" s="92">
        <v>0</v>
      </c>
      <c r="I8" s="92">
        <v>0</v>
      </c>
      <c r="J8" s="92">
        <v>47159357541</v>
      </c>
      <c r="K8" s="93">
        <v>5334944975.8100004</v>
      </c>
    </row>
    <row r="9" spans="2:38" x14ac:dyDescent="0.2">
      <c r="B9" s="94">
        <v>3110</v>
      </c>
      <c r="C9" s="83" t="s">
        <v>96</v>
      </c>
      <c r="D9" s="89"/>
      <c r="E9" s="90"/>
      <c r="F9" s="95" t="s">
        <v>3</v>
      </c>
      <c r="G9" s="96">
        <v>37887899016</v>
      </c>
      <c r="H9" s="96">
        <v>0</v>
      </c>
      <c r="I9" s="96">
        <v>0</v>
      </c>
      <c r="J9" s="96">
        <v>37887899016</v>
      </c>
      <c r="K9" s="97">
        <v>4840582993.96</v>
      </c>
      <c r="AJ9" s="14"/>
      <c r="AK9" s="14"/>
    </row>
    <row r="10" spans="2:38" x14ac:dyDescent="0.2">
      <c r="B10" s="102">
        <v>311001</v>
      </c>
      <c r="C10" s="83">
        <v>4311101</v>
      </c>
      <c r="D10" s="6" t="s">
        <v>140</v>
      </c>
      <c r="E10" s="6" t="s">
        <v>139</v>
      </c>
      <c r="F10" s="99" t="s">
        <v>74</v>
      </c>
      <c r="G10" s="103">
        <v>24762814510</v>
      </c>
      <c r="H10" s="182">
        <v>0</v>
      </c>
      <c r="I10" s="203">
        <v>0</v>
      </c>
      <c r="J10" s="155">
        <v>24762814510</v>
      </c>
      <c r="K10" s="104">
        <v>1542487593.96</v>
      </c>
      <c r="L10" s="14"/>
      <c r="N10" s="15"/>
      <c r="AH10" s="26">
        <f t="shared" ref="AH10:AH16" si="0">+J10-K10</f>
        <v>23220326916.040001</v>
      </c>
      <c r="AI10" s="1">
        <v>5879292</v>
      </c>
      <c r="AJ10" s="174"/>
      <c r="AK10" s="174"/>
      <c r="AL10" s="15"/>
    </row>
    <row r="11" spans="2:38" x14ac:dyDescent="0.2">
      <c r="B11" s="102">
        <v>311002</v>
      </c>
      <c r="C11" s="83">
        <v>4311102</v>
      </c>
      <c r="D11" s="89"/>
      <c r="E11" s="90"/>
      <c r="F11" s="99" t="s">
        <v>75</v>
      </c>
      <c r="G11" s="103">
        <v>13125084506</v>
      </c>
      <c r="H11" s="183">
        <v>0</v>
      </c>
      <c r="I11" s="203"/>
      <c r="J11" s="155">
        <v>13125084506</v>
      </c>
      <c r="K11" s="104">
        <v>3298095400</v>
      </c>
      <c r="L11" s="14"/>
      <c r="AH11" s="26">
        <f t="shared" si="0"/>
        <v>9826989106</v>
      </c>
      <c r="AJ11" s="2"/>
    </row>
    <row r="12" spans="2:38" x14ac:dyDescent="0.2">
      <c r="B12" s="94">
        <v>3120</v>
      </c>
      <c r="C12" s="83" t="s">
        <v>97</v>
      </c>
      <c r="D12" s="89"/>
      <c r="E12" s="90"/>
      <c r="F12" s="95" t="s">
        <v>4</v>
      </c>
      <c r="G12" s="96">
        <v>6771458525</v>
      </c>
      <c r="H12" s="96">
        <v>0</v>
      </c>
      <c r="I12" s="96">
        <v>0</v>
      </c>
      <c r="J12" s="96">
        <v>9271458525</v>
      </c>
      <c r="K12" s="97">
        <v>494361981.85000002</v>
      </c>
      <c r="AH12" s="26">
        <f t="shared" si="0"/>
        <v>8777096543.1499996</v>
      </c>
      <c r="AJ12" s="15"/>
      <c r="AK12" s="15"/>
    </row>
    <row r="13" spans="2:38" x14ac:dyDescent="0.2">
      <c r="B13" s="98">
        <v>3121</v>
      </c>
      <c r="C13" s="83" t="s">
        <v>98</v>
      </c>
      <c r="D13" s="89"/>
      <c r="E13" s="90"/>
      <c r="F13" s="105" t="s">
        <v>5</v>
      </c>
      <c r="G13" s="106">
        <v>543450399</v>
      </c>
      <c r="H13" s="106">
        <v>0</v>
      </c>
      <c r="I13" s="106">
        <v>0</v>
      </c>
      <c r="J13" s="106">
        <v>543450399</v>
      </c>
      <c r="K13" s="107">
        <v>173925271</v>
      </c>
      <c r="AH13" s="26">
        <f t="shared" si="0"/>
        <v>369525128</v>
      </c>
      <c r="AJ13" s="3"/>
      <c r="AK13" s="14"/>
    </row>
    <row r="14" spans="2:38" x14ac:dyDescent="0.2">
      <c r="B14" s="102">
        <v>312101</v>
      </c>
      <c r="C14" s="83" t="s">
        <v>99</v>
      </c>
      <c r="D14" s="89" t="s">
        <v>144</v>
      </c>
      <c r="E14" s="108" t="s">
        <v>141</v>
      </c>
      <c r="F14" s="99" t="s">
        <v>6</v>
      </c>
      <c r="G14" s="123">
        <v>543450399</v>
      </c>
      <c r="H14" s="109">
        <v>0</v>
      </c>
      <c r="I14" s="109">
        <v>0</v>
      </c>
      <c r="J14" s="156">
        <v>543450399</v>
      </c>
      <c r="K14" s="104">
        <v>173925271</v>
      </c>
      <c r="AH14" s="26">
        <f>+J14-K14</f>
        <v>369525128</v>
      </c>
      <c r="AJ14" s="160"/>
      <c r="AK14" s="14"/>
    </row>
    <row r="15" spans="2:38" x14ac:dyDescent="0.2">
      <c r="B15" s="98">
        <v>3126</v>
      </c>
      <c r="C15" s="83" t="s">
        <v>100</v>
      </c>
      <c r="D15" s="89"/>
      <c r="E15" s="90"/>
      <c r="F15" s="105" t="s">
        <v>7</v>
      </c>
      <c r="G15" s="106">
        <v>1156901577</v>
      </c>
      <c r="H15" s="106">
        <v>0</v>
      </c>
      <c r="I15" s="106">
        <v>0</v>
      </c>
      <c r="J15" s="112">
        <v>3656901577</v>
      </c>
      <c r="K15" s="107">
        <v>311294898</v>
      </c>
      <c r="AH15" s="26">
        <f t="shared" si="0"/>
        <v>3345606679</v>
      </c>
      <c r="AK15" s="14"/>
    </row>
    <row r="16" spans="2:38" s="2" customFormat="1" x14ac:dyDescent="0.2">
      <c r="B16" s="98">
        <v>3126</v>
      </c>
      <c r="C16" s="83" t="s">
        <v>100</v>
      </c>
      <c r="D16" s="89"/>
      <c r="E16" s="90"/>
      <c r="F16" s="105" t="s">
        <v>152</v>
      </c>
      <c r="G16" s="110">
        <v>1156901577</v>
      </c>
      <c r="H16" s="110">
        <v>0</v>
      </c>
      <c r="I16" s="110">
        <v>0</v>
      </c>
      <c r="J16" s="113">
        <v>3656901577</v>
      </c>
      <c r="K16" s="111">
        <v>311294898</v>
      </c>
      <c r="P16" s="16"/>
      <c r="Q16" s="27"/>
      <c r="AH16" s="26">
        <f t="shared" si="0"/>
        <v>3345606679</v>
      </c>
      <c r="AJ16" s="31"/>
    </row>
    <row r="17" spans="2:37" x14ac:dyDescent="0.2">
      <c r="B17" s="102" t="s">
        <v>163</v>
      </c>
      <c r="C17" s="83"/>
      <c r="D17" s="89"/>
      <c r="E17" s="90"/>
      <c r="F17" s="151" t="s">
        <v>165</v>
      </c>
      <c r="G17" s="123">
        <v>220457054</v>
      </c>
      <c r="H17" s="123"/>
      <c r="I17" s="184">
        <v>0</v>
      </c>
      <c r="J17" s="156">
        <v>220457054</v>
      </c>
      <c r="K17" s="138">
        <v>30000000</v>
      </c>
    </row>
    <row r="18" spans="2:37" x14ac:dyDescent="0.2">
      <c r="B18" s="102" t="s">
        <v>164</v>
      </c>
      <c r="C18" s="83"/>
      <c r="D18" s="89"/>
      <c r="E18" s="90"/>
      <c r="F18" s="151" t="s">
        <v>166</v>
      </c>
      <c r="G18" s="123">
        <v>288009516</v>
      </c>
      <c r="H18" s="123"/>
      <c r="I18" s="184">
        <v>0</v>
      </c>
      <c r="J18" s="156">
        <v>288009516</v>
      </c>
      <c r="K18" s="138">
        <v>0</v>
      </c>
    </row>
    <row r="19" spans="2:37" ht="12" hidden="1" customHeight="1" x14ac:dyDescent="0.2">
      <c r="B19" s="186" t="s">
        <v>227</v>
      </c>
      <c r="C19" s="185" t="s">
        <v>227</v>
      </c>
      <c r="D19" s="89"/>
      <c r="E19" s="90"/>
      <c r="F19" s="151" t="s">
        <v>228</v>
      </c>
      <c r="G19" s="163"/>
      <c r="H19" s="123"/>
      <c r="I19" s="184">
        <v>0</v>
      </c>
      <c r="J19" s="156">
        <v>0</v>
      </c>
      <c r="K19" s="138"/>
    </row>
    <row r="20" spans="2:37" x14ac:dyDescent="0.2">
      <c r="B20" s="186" t="s">
        <v>230</v>
      </c>
      <c r="C20" s="188"/>
      <c r="D20" s="89"/>
      <c r="E20" s="90"/>
      <c r="F20" s="151" t="s">
        <v>239</v>
      </c>
      <c r="G20" s="163">
        <v>648435007</v>
      </c>
      <c r="H20" s="123"/>
      <c r="I20" s="184">
        <v>0</v>
      </c>
      <c r="J20" s="156">
        <v>648435007</v>
      </c>
      <c r="K20" s="138">
        <v>281294898</v>
      </c>
    </row>
    <row r="21" spans="2:37" x14ac:dyDescent="0.2">
      <c r="B21" s="186" t="s">
        <v>248</v>
      </c>
      <c r="C21" s="188"/>
      <c r="D21" s="89"/>
      <c r="E21" s="90"/>
      <c r="F21" s="151" t="s">
        <v>249</v>
      </c>
      <c r="G21" s="163">
        <v>0</v>
      </c>
      <c r="H21" s="206">
        <v>2500000000</v>
      </c>
      <c r="I21" s="184">
        <v>0</v>
      </c>
      <c r="J21" s="156">
        <v>2500000000</v>
      </c>
      <c r="K21" s="138">
        <v>0</v>
      </c>
    </row>
    <row r="22" spans="2:37" x14ac:dyDescent="0.2">
      <c r="B22" s="98">
        <v>3128</v>
      </c>
      <c r="C22" s="83" t="s">
        <v>101</v>
      </c>
      <c r="D22" s="89"/>
      <c r="E22" s="90"/>
      <c r="F22" s="105" t="s">
        <v>8</v>
      </c>
      <c r="G22" s="106">
        <v>5071106549</v>
      </c>
      <c r="H22" s="106">
        <v>0</v>
      </c>
      <c r="I22" s="106">
        <v>0</v>
      </c>
      <c r="J22" s="112">
        <v>5071106549</v>
      </c>
      <c r="K22" s="107">
        <v>9141812.8499999996</v>
      </c>
      <c r="L22" s="14"/>
      <c r="AH22" s="26">
        <f t="shared" ref="AH22:AH51" si="1">+J22-K22</f>
        <v>5061964736.1499996</v>
      </c>
      <c r="AJ22" s="14"/>
      <c r="AK22" s="14"/>
    </row>
    <row r="23" spans="2:37" x14ac:dyDescent="0.2">
      <c r="B23" s="102">
        <v>312801</v>
      </c>
      <c r="C23" s="83" t="s">
        <v>102</v>
      </c>
      <c r="D23" s="89" t="s">
        <v>140</v>
      </c>
      <c r="E23" s="114" t="s">
        <v>142</v>
      </c>
      <c r="F23" s="99" t="s">
        <v>76</v>
      </c>
      <c r="G23" s="100">
        <v>3279984916</v>
      </c>
      <c r="H23" s="100">
        <v>0</v>
      </c>
      <c r="I23" s="100">
        <v>0</v>
      </c>
      <c r="J23" s="155">
        <v>3279984916</v>
      </c>
      <c r="K23" s="157">
        <v>7489</v>
      </c>
      <c r="L23" s="14"/>
      <c r="AH23" s="26">
        <f t="shared" si="1"/>
        <v>3279977427</v>
      </c>
      <c r="AJ23" s="2"/>
    </row>
    <row r="24" spans="2:37" x14ac:dyDescent="0.2">
      <c r="B24" s="102">
        <v>312803</v>
      </c>
      <c r="C24" s="83" t="s">
        <v>103</v>
      </c>
      <c r="D24" s="89" t="s">
        <v>140</v>
      </c>
      <c r="E24" s="114" t="s">
        <v>143</v>
      </c>
      <c r="F24" s="99" t="s">
        <v>9</v>
      </c>
      <c r="G24" s="100">
        <v>1548924400</v>
      </c>
      <c r="H24" s="100">
        <v>0</v>
      </c>
      <c r="I24" s="100">
        <v>0</v>
      </c>
      <c r="J24" s="155">
        <v>1548924400</v>
      </c>
      <c r="K24" s="157">
        <v>452758.41</v>
      </c>
      <c r="L24" s="14"/>
      <c r="AH24" s="26">
        <f t="shared" si="1"/>
        <v>1548471641.5899999</v>
      </c>
      <c r="AJ24" s="2"/>
    </row>
    <row r="25" spans="2:37" x14ac:dyDescent="0.2">
      <c r="B25" s="102">
        <v>312804</v>
      </c>
      <c r="C25" s="115" t="s">
        <v>104</v>
      </c>
      <c r="D25" s="89" t="s">
        <v>144</v>
      </c>
      <c r="E25" s="108" t="s">
        <v>141</v>
      </c>
      <c r="F25" s="116" t="s">
        <v>10</v>
      </c>
      <c r="G25" s="100">
        <v>19952397</v>
      </c>
      <c r="H25" s="100">
        <v>0</v>
      </c>
      <c r="I25" s="100">
        <v>0</v>
      </c>
      <c r="J25" s="155">
        <v>19952397</v>
      </c>
      <c r="K25" s="157">
        <v>3674767</v>
      </c>
      <c r="AH25" s="26">
        <f t="shared" si="1"/>
        <v>16277630</v>
      </c>
      <c r="AI25" s="3">
        <f>+AH25+AH26</f>
        <v>16277630</v>
      </c>
      <c r="AJ25" s="2"/>
    </row>
    <row r="26" spans="2:37" ht="12" hidden="1" customHeight="1" x14ac:dyDescent="0.2">
      <c r="B26" s="102">
        <v>312805</v>
      </c>
      <c r="C26" s="83" t="s">
        <v>105</v>
      </c>
      <c r="D26" s="90" t="s">
        <v>140</v>
      </c>
      <c r="E26" s="108" t="s">
        <v>139</v>
      </c>
      <c r="F26" s="116" t="s">
        <v>77</v>
      </c>
      <c r="G26" s="100"/>
      <c r="H26" s="100">
        <v>0</v>
      </c>
      <c r="I26" s="100">
        <v>0</v>
      </c>
      <c r="J26" s="156">
        <v>0</v>
      </c>
      <c r="K26" s="157"/>
      <c r="AH26" s="26">
        <f t="shared" si="1"/>
        <v>0</v>
      </c>
      <c r="AJ26" s="2"/>
    </row>
    <row r="27" spans="2:37" x14ac:dyDescent="0.2">
      <c r="B27" s="102">
        <v>312805</v>
      </c>
      <c r="C27" s="83" t="s">
        <v>105</v>
      </c>
      <c r="D27" s="89" t="s">
        <v>140</v>
      </c>
      <c r="E27" s="108" t="s">
        <v>139</v>
      </c>
      <c r="F27" s="99" t="s">
        <v>49</v>
      </c>
      <c r="G27" s="100">
        <v>33294148</v>
      </c>
      <c r="H27" s="100">
        <v>0</v>
      </c>
      <c r="I27" s="100">
        <v>0</v>
      </c>
      <c r="J27" s="156">
        <v>33294148</v>
      </c>
      <c r="K27" s="157">
        <v>5006798.4399999995</v>
      </c>
      <c r="AH27" s="26">
        <f t="shared" si="1"/>
        <v>28287349.560000002</v>
      </c>
      <c r="AJ27" s="2"/>
      <c r="AK27" s="26"/>
    </row>
    <row r="28" spans="2:37" x14ac:dyDescent="0.2">
      <c r="B28" s="102">
        <v>312805</v>
      </c>
      <c r="C28" s="83" t="s">
        <v>105</v>
      </c>
      <c r="D28" s="89" t="s">
        <v>140</v>
      </c>
      <c r="E28" s="108" t="s">
        <v>139</v>
      </c>
      <c r="F28" s="99" t="s">
        <v>11</v>
      </c>
      <c r="G28" s="100">
        <v>188950688</v>
      </c>
      <c r="H28" s="100">
        <v>0</v>
      </c>
      <c r="I28" s="100">
        <v>0</v>
      </c>
      <c r="J28" s="158">
        <v>188950688</v>
      </c>
      <c r="K28" s="138">
        <v>0</v>
      </c>
      <c r="L28" s="14"/>
      <c r="AH28" s="26">
        <f t="shared" si="1"/>
        <v>188950688</v>
      </c>
      <c r="AJ28" s="2"/>
      <c r="AK28" s="26"/>
    </row>
    <row r="29" spans="2:37" ht="12" hidden="1" customHeight="1" x14ac:dyDescent="0.2">
      <c r="B29" s="102">
        <v>312805</v>
      </c>
      <c r="C29" s="83" t="s">
        <v>105</v>
      </c>
      <c r="D29" s="89" t="s">
        <v>140</v>
      </c>
      <c r="E29" s="108" t="s">
        <v>139</v>
      </c>
      <c r="F29" s="99" t="s">
        <v>8</v>
      </c>
      <c r="G29" s="100"/>
      <c r="H29" s="100">
        <v>0</v>
      </c>
      <c r="I29" s="100">
        <v>0</v>
      </c>
      <c r="J29" s="158">
        <v>0</v>
      </c>
      <c r="K29" s="157"/>
      <c r="AH29" s="26">
        <f>+J29-K29</f>
        <v>0</v>
      </c>
      <c r="AJ29" s="2"/>
      <c r="AK29" s="26"/>
    </row>
    <row r="30" spans="2:37" ht="12" hidden="1" customHeight="1" x14ac:dyDescent="0.2">
      <c r="B30" s="117">
        <v>3200</v>
      </c>
      <c r="C30" s="118" t="s">
        <v>106</v>
      </c>
      <c r="D30" s="84"/>
      <c r="E30" s="119"/>
      <c r="F30" s="120" t="s">
        <v>12</v>
      </c>
      <c r="G30" s="121">
        <v>4816637848</v>
      </c>
      <c r="H30" s="121">
        <v>0</v>
      </c>
      <c r="I30" s="121">
        <v>0</v>
      </c>
      <c r="J30" s="121">
        <v>4816637848</v>
      </c>
      <c r="K30" s="149">
        <v>238293598.84999999</v>
      </c>
      <c r="L30" s="14"/>
      <c r="AH30" s="26">
        <f t="shared" si="1"/>
        <v>4578344249.1499996</v>
      </c>
      <c r="AK30" s="26"/>
    </row>
    <row r="31" spans="2:37" ht="12" hidden="1" customHeight="1" x14ac:dyDescent="0.2">
      <c r="B31" s="98">
        <v>3210</v>
      </c>
      <c r="C31" s="83" t="s">
        <v>107</v>
      </c>
      <c r="D31" s="89"/>
      <c r="E31" s="90"/>
      <c r="F31" s="105" t="s">
        <v>13</v>
      </c>
      <c r="G31" s="106">
        <v>0</v>
      </c>
      <c r="H31" s="106">
        <v>0</v>
      </c>
      <c r="I31" s="106"/>
      <c r="J31" s="106">
        <v>0</v>
      </c>
      <c r="K31" s="107">
        <v>0</v>
      </c>
      <c r="AH31" s="26">
        <f t="shared" si="1"/>
        <v>0</v>
      </c>
      <c r="AK31" s="26"/>
    </row>
    <row r="32" spans="2:37" ht="12" hidden="1" customHeight="1" x14ac:dyDescent="0.2">
      <c r="B32" s="102">
        <v>3211</v>
      </c>
      <c r="C32" s="83" t="s">
        <v>108</v>
      </c>
      <c r="D32" s="89"/>
      <c r="E32" s="90"/>
      <c r="F32" s="99" t="s">
        <v>14</v>
      </c>
      <c r="G32" s="100"/>
      <c r="H32" s="100"/>
      <c r="I32" s="100"/>
      <c r="J32" s="100"/>
      <c r="K32" s="101">
        <v>0</v>
      </c>
      <c r="AH32" s="26">
        <f t="shared" si="1"/>
        <v>0</v>
      </c>
      <c r="AK32" s="26"/>
    </row>
    <row r="33" spans="2:37" ht="12" hidden="1" customHeight="1" x14ac:dyDescent="0.2">
      <c r="B33" s="102">
        <v>3212</v>
      </c>
      <c r="C33" s="83" t="s">
        <v>109</v>
      </c>
      <c r="D33" s="89"/>
      <c r="E33" s="90"/>
      <c r="F33" s="99" t="s">
        <v>15</v>
      </c>
      <c r="G33" s="100"/>
      <c r="H33" s="100"/>
      <c r="I33" s="100"/>
      <c r="J33" s="100"/>
      <c r="K33" s="101">
        <v>0</v>
      </c>
      <c r="AH33" s="26">
        <f t="shared" si="1"/>
        <v>0</v>
      </c>
      <c r="AK33" s="26"/>
    </row>
    <row r="34" spans="2:37" ht="12" hidden="1" customHeight="1" x14ac:dyDescent="0.2">
      <c r="B34" s="98">
        <v>3220</v>
      </c>
      <c r="C34" s="83" t="s">
        <v>110</v>
      </c>
      <c r="D34" s="89"/>
      <c r="E34" s="90"/>
      <c r="F34" s="105" t="s">
        <v>16</v>
      </c>
      <c r="G34" s="106">
        <v>0</v>
      </c>
      <c r="H34" s="106">
        <v>0</v>
      </c>
      <c r="I34" s="106"/>
      <c r="J34" s="106">
        <v>0</v>
      </c>
      <c r="K34" s="107">
        <v>0</v>
      </c>
      <c r="AH34" s="26">
        <f t="shared" si="1"/>
        <v>0</v>
      </c>
      <c r="AK34" s="26"/>
    </row>
    <row r="35" spans="2:37" ht="12" hidden="1" customHeight="1" x14ac:dyDescent="0.2">
      <c r="B35" s="102">
        <v>3221</v>
      </c>
      <c r="C35" s="83" t="s">
        <v>111</v>
      </c>
      <c r="D35" s="89"/>
      <c r="E35" s="90"/>
      <c r="F35" s="99" t="s">
        <v>14</v>
      </c>
      <c r="G35" s="100"/>
      <c r="H35" s="100"/>
      <c r="I35" s="100"/>
      <c r="J35" s="100"/>
      <c r="K35" s="101">
        <v>0</v>
      </c>
      <c r="AH35" s="26">
        <f t="shared" si="1"/>
        <v>0</v>
      </c>
      <c r="AK35" s="26"/>
    </row>
    <row r="36" spans="2:37" ht="12" hidden="1" customHeight="1" x14ac:dyDescent="0.2">
      <c r="B36" s="102">
        <v>3222</v>
      </c>
      <c r="C36" s="83" t="s">
        <v>112</v>
      </c>
      <c r="D36" s="89"/>
      <c r="E36" s="90"/>
      <c r="F36" s="99" t="s">
        <v>15</v>
      </c>
      <c r="G36" s="100"/>
      <c r="H36" s="100"/>
      <c r="I36" s="100"/>
      <c r="J36" s="100"/>
      <c r="K36" s="101">
        <v>0</v>
      </c>
      <c r="AH36" s="26">
        <f t="shared" si="1"/>
        <v>0</v>
      </c>
      <c r="AK36" s="26"/>
    </row>
    <row r="37" spans="2:37" ht="12" hidden="1" customHeight="1" x14ac:dyDescent="0.2">
      <c r="B37" s="102">
        <v>3220</v>
      </c>
      <c r="C37" s="83"/>
      <c r="D37" s="89"/>
      <c r="E37" s="90"/>
      <c r="F37" s="99" t="s">
        <v>16</v>
      </c>
      <c r="G37" s="100">
        <v>0</v>
      </c>
      <c r="H37" s="100"/>
      <c r="I37" s="100">
        <v>0</v>
      </c>
      <c r="J37" s="155">
        <v>0</v>
      </c>
      <c r="K37" s="101">
        <v>0</v>
      </c>
      <c r="AK37" s="26"/>
    </row>
    <row r="38" spans="2:37" ht="12" hidden="1" customHeight="1" x14ac:dyDescent="0.2">
      <c r="B38" s="102">
        <v>3222</v>
      </c>
      <c r="C38" s="83"/>
      <c r="D38" s="89"/>
      <c r="E38" s="90"/>
      <c r="F38" s="99" t="s">
        <v>15</v>
      </c>
      <c r="G38" s="100"/>
      <c r="H38" s="100"/>
      <c r="I38" s="100"/>
      <c r="J38" s="155">
        <v>0</v>
      </c>
      <c r="K38" s="101">
        <v>0</v>
      </c>
      <c r="AJ38" s="2"/>
      <c r="AK38" s="26"/>
    </row>
    <row r="39" spans="2:37" x14ac:dyDescent="0.2">
      <c r="B39" s="98">
        <v>3230</v>
      </c>
      <c r="C39" s="83" t="s">
        <v>113</v>
      </c>
      <c r="D39" s="89"/>
      <c r="E39" s="90"/>
      <c r="F39" s="105" t="s">
        <v>17</v>
      </c>
      <c r="G39" s="110">
        <v>297724882</v>
      </c>
      <c r="H39" s="110">
        <v>0</v>
      </c>
      <c r="I39" s="110">
        <v>0</v>
      </c>
      <c r="J39" s="110">
        <v>297724882</v>
      </c>
      <c r="K39" s="122">
        <v>22687147.850000001</v>
      </c>
      <c r="AH39" s="26">
        <f t="shared" si="1"/>
        <v>275037734.14999998</v>
      </c>
      <c r="AK39" s="26"/>
    </row>
    <row r="40" spans="2:37" x14ac:dyDescent="0.2">
      <c r="B40" s="102">
        <v>323001</v>
      </c>
      <c r="C40" s="83" t="s">
        <v>114</v>
      </c>
      <c r="D40" s="89" t="s">
        <v>140</v>
      </c>
      <c r="E40" s="108" t="s">
        <v>139</v>
      </c>
      <c r="F40" s="99" t="s">
        <v>78</v>
      </c>
      <c r="G40" s="100">
        <v>39376212</v>
      </c>
      <c r="H40" s="100">
        <v>0</v>
      </c>
      <c r="I40" s="109">
        <v>0</v>
      </c>
      <c r="J40" s="156">
        <v>39376212</v>
      </c>
      <c r="K40" s="104">
        <v>7322973.3499999996</v>
      </c>
      <c r="AH40" s="26">
        <f t="shared" si="1"/>
        <v>32053238.649999999</v>
      </c>
      <c r="AJ40" s="15"/>
      <c r="AK40" s="26"/>
    </row>
    <row r="41" spans="2:37" x14ac:dyDescent="0.2">
      <c r="B41" s="102">
        <v>323002</v>
      </c>
      <c r="C41" s="83" t="s">
        <v>115</v>
      </c>
      <c r="D41" s="89" t="s">
        <v>146</v>
      </c>
      <c r="E41" s="90" t="s">
        <v>145</v>
      </c>
      <c r="F41" s="99" t="s">
        <v>79</v>
      </c>
      <c r="G41" s="100">
        <v>258348670</v>
      </c>
      <c r="H41" s="100">
        <v>0</v>
      </c>
      <c r="I41" s="109">
        <v>0</v>
      </c>
      <c r="J41" s="156">
        <v>258348670</v>
      </c>
      <c r="K41" s="104">
        <v>15364174.500000002</v>
      </c>
      <c r="AH41" s="26">
        <f t="shared" si="1"/>
        <v>242984495.5</v>
      </c>
      <c r="AJ41" s="15"/>
      <c r="AK41" s="26"/>
    </row>
    <row r="42" spans="2:37" x14ac:dyDescent="0.2">
      <c r="B42" s="98">
        <v>3250</v>
      </c>
      <c r="C42" s="83" t="s">
        <v>116</v>
      </c>
      <c r="D42" s="89"/>
      <c r="E42" s="90"/>
      <c r="F42" s="105" t="s">
        <v>18</v>
      </c>
      <c r="G42" s="106">
        <v>4518912966</v>
      </c>
      <c r="H42" s="106">
        <v>0</v>
      </c>
      <c r="I42" s="106">
        <v>0</v>
      </c>
      <c r="J42" s="112">
        <v>4518912966</v>
      </c>
      <c r="K42" s="107">
        <v>215606451</v>
      </c>
      <c r="L42" s="14"/>
      <c r="AH42" s="26">
        <f t="shared" si="1"/>
        <v>4303306515</v>
      </c>
      <c r="AK42" s="26"/>
    </row>
    <row r="43" spans="2:37" s="2" customFormat="1" ht="12" hidden="1" customHeight="1" x14ac:dyDescent="0.2">
      <c r="B43" s="98">
        <v>3251</v>
      </c>
      <c r="C43" s="83" t="s">
        <v>117</v>
      </c>
      <c r="D43" s="89"/>
      <c r="E43" s="90"/>
      <c r="F43" s="105" t="s">
        <v>19</v>
      </c>
      <c r="G43" s="110"/>
      <c r="H43" s="110"/>
      <c r="I43" s="113"/>
      <c r="J43" s="113"/>
      <c r="K43" s="111"/>
      <c r="P43" s="16"/>
      <c r="Q43" s="27"/>
      <c r="AH43" s="26">
        <f t="shared" si="1"/>
        <v>0</v>
      </c>
      <c r="AK43" s="26"/>
    </row>
    <row r="44" spans="2:37" s="2" customFormat="1" x14ac:dyDescent="0.2">
      <c r="B44" s="98">
        <v>3253</v>
      </c>
      <c r="C44" s="83" t="s">
        <v>118</v>
      </c>
      <c r="D44" s="89"/>
      <c r="E44" s="90"/>
      <c r="F44" s="105" t="s">
        <v>20</v>
      </c>
      <c r="G44" s="110">
        <v>0</v>
      </c>
      <c r="H44" s="110">
        <v>0</v>
      </c>
      <c r="I44" s="110">
        <v>0</v>
      </c>
      <c r="J44" s="100">
        <v>0</v>
      </c>
      <c r="K44" s="111">
        <v>0</v>
      </c>
      <c r="P44" s="16"/>
      <c r="Q44" s="27"/>
      <c r="AH44" s="26">
        <f t="shared" si="1"/>
        <v>0</v>
      </c>
      <c r="AJ44" s="150"/>
      <c r="AK44" s="26"/>
    </row>
    <row r="45" spans="2:37" s="2" customFormat="1" x14ac:dyDescent="0.2">
      <c r="B45" s="98">
        <v>3254</v>
      </c>
      <c r="C45" s="83" t="s">
        <v>119</v>
      </c>
      <c r="D45" s="89"/>
      <c r="E45" s="90"/>
      <c r="F45" s="105" t="s">
        <v>21</v>
      </c>
      <c r="G45" s="110">
        <v>4518912966</v>
      </c>
      <c r="H45" s="110">
        <v>0</v>
      </c>
      <c r="I45" s="110">
        <v>0</v>
      </c>
      <c r="J45" s="110">
        <v>4518912966</v>
      </c>
      <c r="K45" s="111">
        <v>215606451</v>
      </c>
      <c r="P45" s="16"/>
      <c r="Q45" s="27"/>
      <c r="AH45" s="26">
        <f t="shared" si="1"/>
        <v>4303306515</v>
      </c>
      <c r="AJ45" s="31"/>
      <c r="AK45" s="26"/>
    </row>
    <row r="46" spans="2:37" ht="12" hidden="1" customHeight="1" x14ac:dyDescent="0.2">
      <c r="B46" s="102">
        <v>325401</v>
      </c>
      <c r="C46" s="83" t="s">
        <v>120</v>
      </c>
      <c r="D46" s="89" t="s">
        <v>140</v>
      </c>
      <c r="E46" s="108" t="s">
        <v>139</v>
      </c>
      <c r="F46" s="99" t="s">
        <v>80</v>
      </c>
      <c r="G46" s="100">
        <v>0</v>
      </c>
      <c r="H46" s="100">
        <v>0</v>
      </c>
      <c r="I46" s="100"/>
      <c r="J46" s="100">
        <v>0</v>
      </c>
      <c r="K46" s="101">
        <v>0</v>
      </c>
      <c r="AH46" s="26">
        <f t="shared" si="1"/>
        <v>0</v>
      </c>
    </row>
    <row r="47" spans="2:37" ht="12" hidden="1" customHeight="1" x14ac:dyDescent="0.2">
      <c r="B47" s="102">
        <v>325402</v>
      </c>
      <c r="C47" s="83" t="s">
        <v>121</v>
      </c>
      <c r="D47" s="89" t="s">
        <v>146</v>
      </c>
      <c r="E47" s="90" t="s">
        <v>145</v>
      </c>
      <c r="F47" s="99" t="s">
        <v>81</v>
      </c>
      <c r="G47" s="100"/>
      <c r="H47" s="100">
        <v>0</v>
      </c>
      <c r="I47" s="100"/>
      <c r="J47" s="100">
        <v>0</v>
      </c>
      <c r="K47" s="101">
        <v>0</v>
      </c>
      <c r="AH47" s="26">
        <f t="shared" si="1"/>
        <v>0</v>
      </c>
    </row>
    <row r="48" spans="2:37" x14ac:dyDescent="0.2">
      <c r="B48" s="102">
        <v>325403</v>
      </c>
      <c r="C48" s="83" t="s">
        <v>122</v>
      </c>
      <c r="D48" s="89" t="s">
        <v>140</v>
      </c>
      <c r="E48" s="114" t="s">
        <v>142</v>
      </c>
      <c r="F48" s="99" t="s">
        <v>82</v>
      </c>
      <c r="G48" s="100">
        <v>3234090621</v>
      </c>
      <c r="H48" s="100">
        <v>0</v>
      </c>
      <c r="I48" s="100">
        <v>0</v>
      </c>
      <c r="J48" s="155">
        <v>3234090621</v>
      </c>
      <c r="K48" s="138">
        <v>70561185.890000001</v>
      </c>
      <c r="AH48" s="26">
        <f t="shared" si="1"/>
        <v>3163529435.1100001</v>
      </c>
      <c r="AJ48" s="2"/>
    </row>
    <row r="49" spans="2:38" ht="12" hidden="1" customHeight="1" x14ac:dyDescent="0.2">
      <c r="B49" s="102">
        <v>325404</v>
      </c>
      <c r="C49" s="83" t="s">
        <v>123</v>
      </c>
      <c r="D49" s="89" t="s">
        <v>144</v>
      </c>
      <c r="E49" s="108" t="s">
        <v>141</v>
      </c>
      <c r="F49" s="99" t="s">
        <v>83</v>
      </c>
      <c r="G49" s="100"/>
      <c r="H49" s="100">
        <v>0</v>
      </c>
      <c r="I49" s="100"/>
      <c r="J49" s="155">
        <v>0</v>
      </c>
      <c r="K49" s="138">
        <v>0</v>
      </c>
      <c r="AH49" s="26">
        <f t="shared" si="1"/>
        <v>0</v>
      </c>
      <c r="AJ49" s="2"/>
    </row>
    <row r="50" spans="2:38" x14ac:dyDescent="0.2">
      <c r="B50" s="102">
        <v>325405</v>
      </c>
      <c r="C50" s="83" t="s">
        <v>124</v>
      </c>
      <c r="D50" s="89" t="s">
        <v>140</v>
      </c>
      <c r="E50" s="114" t="s">
        <v>143</v>
      </c>
      <c r="F50" s="99" t="s">
        <v>84</v>
      </c>
      <c r="G50" s="100">
        <v>957664458</v>
      </c>
      <c r="H50" s="100">
        <v>0</v>
      </c>
      <c r="I50" s="100">
        <v>0</v>
      </c>
      <c r="J50" s="155">
        <v>957664458</v>
      </c>
      <c r="K50" s="104">
        <v>103334157.11</v>
      </c>
      <c r="AH50" s="26">
        <f t="shared" si="1"/>
        <v>854330300.88999999</v>
      </c>
      <c r="AJ50" s="2"/>
    </row>
    <row r="51" spans="2:38" x14ac:dyDescent="0.2">
      <c r="B51" s="102">
        <v>325406</v>
      </c>
      <c r="C51" s="83" t="s">
        <v>125</v>
      </c>
      <c r="D51" s="89" t="s">
        <v>140</v>
      </c>
      <c r="E51" s="108" t="s">
        <v>139</v>
      </c>
      <c r="F51" s="99" t="s">
        <v>93</v>
      </c>
      <c r="G51" s="100">
        <v>24939097</v>
      </c>
      <c r="H51" s="100">
        <v>0</v>
      </c>
      <c r="I51" s="100">
        <v>0</v>
      </c>
      <c r="J51" s="155">
        <v>24939097</v>
      </c>
      <c r="K51" s="104">
        <v>3431124</v>
      </c>
      <c r="AH51" s="26">
        <f t="shared" si="1"/>
        <v>21507973</v>
      </c>
      <c r="AJ51" s="2"/>
      <c r="AK51" s="14"/>
      <c r="AL51" s="15"/>
    </row>
    <row r="52" spans="2:38" x14ac:dyDescent="0.2">
      <c r="B52" s="102">
        <v>325407</v>
      </c>
      <c r="C52" s="83" t="s">
        <v>125</v>
      </c>
      <c r="D52" s="89" t="s">
        <v>140</v>
      </c>
      <c r="E52" s="108" t="s">
        <v>139</v>
      </c>
      <c r="F52" s="99" t="s">
        <v>161</v>
      </c>
      <c r="G52" s="100">
        <v>302218790</v>
      </c>
      <c r="H52" s="100">
        <v>0</v>
      </c>
      <c r="I52" s="100">
        <v>0</v>
      </c>
      <c r="J52" s="155">
        <v>302218790</v>
      </c>
      <c r="K52" s="104">
        <v>38279984</v>
      </c>
      <c r="AH52" s="26">
        <f>+J52-K52</f>
        <v>263938806</v>
      </c>
      <c r="AJ52" s="2"/>
    </row>
    <row r="53" spans="2:38" ht="12" hidden="1" customHeight="1" x14ac:dyDescent="0.2">
      <c r="B53" s="102">
        <v>325408</v>
      </c>
      <c r="C53" s="83" t="s">
        <v>125</v>
      </c>
      <c r="D53" s="89" t="s">
        <v>140</v>
      </c>
      <c r="E53" s="108" t="s">
        <v>139</v>
      </c>
      <c r="F53" s="124" t="s">
        <v>162</v>
      </c>
      <c r="G53" s="100"/>
      <c r="H53" s="100">
        <v>0</v>
      </c>
      <c r="I53" s="100"/>
      <c r="J53" s="100">
        <v>0</v>
      </c>
      <c r="K53" s="146">
        <v>0</v>
      </c>
      <c r="AH53" s="26">
        <f t="shared" ref="AH53:AH69" si="2">+J53-K53</f>
        <v>0</v>
      </c>
    </row>
    <row r="54" spans="2:38" x14ac:dyDescent="0.2">
      <c r="B54" s="98">
        <v>3260</v>
      </c>
      <c r="C54" s="83" t="s">
        <v>126</v>
      </c>
      <c r="D54" s="89"/>
      <c r="E54" s="90"/>
      <c r="F54" s="105" t="s">
        <v>22</v>
      </c>
      <c r="G54" s="110">
        <v>0</v>
      </c>
      <c r="H54" s="110">
        <v>0</v>
      </c>
      <c r="I54" s="110">
        <v>0</v>
      </c>
      <c r="J54" s="100">
        <v>0</v>
      </c>
      <c r="K54" s="111">
        <v>0</v>
      </c>
      <c r="AH54" s="26">
        <f t="shared" si="2"/>
        <v>0</v>
      </c>
    </row>
    <row r="55" spans="2:38" x14ac:dyDescent="0.2">
      <c r="B55" s="88">
        <v>3500</v>
      </c>
      <c r="C55" s="125"/>
      <c r="D55" s="89"/>
      <c r="E55" s="90"/>
      <c r="F55" s="91" t="s">
        <v>23</v>
      </c>
      <c r="G55" s="126">
        <v>0</v>
      </c>
      <c r="H55" s="126">
        <v>0</v>
      </c>
      <c r="I55" s="126">
        <v>0</v>
      </c>
      <c r="J55" s="126">
        <v>0</v>
      </c>
      <c r="K55" s="127">
        <v>0</v>
      </c>
      <c r="AH55" s="26">
        <f t="shared" si="2"/>
        <v>0</v>
      </c>
    </row>
    <row r="56" spans="2:38" x14ac:dyDescent="0.2">
      <c r="B56" s="147">
        <v>4000</v>
      </c>
      <c r="C56" s="83" t="s">
        <v>127</v>
      </c>
      <c r="D56" s="89"/>
      <c r="E56" s="90"/>
      <c r="F56" s="128" t="s">
        <v>24</v>
      </c>
      <c r="G56" s="129">
        <v>4768431000</v>
      </c>
      <c r="H56" s="129">
        <v>0</v>
      </c>
      <c r="I56" s="129">
        <v>0</v>
      </c>
      <c r="J56" s="129">
        <v>4768431000</v>
      </c>
      <c r="K56" s="130">
        <v>642436372</v>
      </c>
      <c r="AH56" s="26">
        <f t="shared" si="2"/>
        <v>4125994628</v>
      </c>
      <c r="AK56" s="14"/>
    </row>
    <row r="57" spans="2:38" x14ac:dyDescent="0.2">
      <c r="B57" s="131">
        <v>4100</v>
      </c>
      <c r="C57" s="83" t="s">
        <v>128</v>
      </c>
      <c r="D57" s="89"/>
      <c r="E57" s="90"/>
      <c r="F57" s="132" t="s">
        <v>25</v>
      </c>
      <c r="G57" s="133">
        <v>4768431000</v>
      </c>
      <c r="H57" s="133">
        <v>0</v>
      </c>
      <c r="I57" s="133">
        <v>0</v>
      </c>
      <c r="J57" s="133">
        <v>4768431000</v>
      </c>
      <c r="K57" s="134">
        <v>642436372</v>
      </c>
      <c r="N57" s="14"/>
      <c r="R57" s="14"/>
      <c r="V57" s="26"/>
      <c r="Z57" s="15"/>
      <c r="AH57" s="26">
        <f t="shared" si="2"/>
        <v>4125994628</v>
      </c>
    </row>
    <row r="58" spans="2:38" x14ac:dyDescent="0.2">
      <c r="B58" s="135">
        <v>410001</v>
      </c>
      <c r="C58" s="83" t="s">
        <v>129</v>
      </c>
      <c r="D58" s="19" t="s">
        <v>149</v>
      </c>
      <c r="E58" s="32" t="s">
        <v>147</v>
      </c>
      <c r="F58" s="136" t="s">
        <v>153</v>
      </c>
      <c r="G58" s="137">
        <v>4684600000</v>
      </c>
      <c r="H58" s="137"/>
      <c r="I58" s="137">
        <v>0</v>
      </c>
      <c r="J58" s="155">
        <v>4684600000</v>
      </c>
      <c r="K58" s="104">
        <v>639552372</v>
      </c>
      <c r="N58" s="14"/>
      <c r="O58" s="14"/>
      <c r="S58" s="14"/>
      <c r="V58" s="15" t="str">
        <f>+[1]REP_PAC018_SituacionCupoPACActu!$Z$23</f>
        <v>1.896.610.358,67</v>
      </c>
      <c r="W58" s="15" t="e">
        <f>+V58-K58</f>
        <v>#VALUE!</v>
      </c>
      <c r="X58" s="15"/>
      <c r="Z58" s="15"/>
      <c r="AH58" s="26">
        <f t="shared" si="2"/>
        <v>4045047628</v>
      </c>
      <c r="AJ58" s="2"/>
      <c r="AK58" s="15"/>
      <c r="AL58" s="15"/>
    </row>
    <row r="59" spans="2:38" x14ac:dyDescent="0.2">
      <c r="B59" s="135">
        <v>410002</v>
      </c>
      <c r="C59" s="83" t="s">
        <v>130</v>
      </c>
      <c r="D59" s="19" t="s">
        <v>149</v>
      </c>
      <c r="E59" s="32" t="s">
        <v>148</v>
      </c>
      <c r="F59" s="136" t="s">
        <v>85</v>
      </c>
      <c r="G59" s="137">
        <v>65600000</v>
      </c>
      <c r="H59" s="137">
        <v>0</v>
      </c>
      <c r="I59" s="137">
        <v>0</v>
      </c>
      <c r="J59" s="155">
        <v>65600000</v>
      </c>
      <c r="K59" s="138">
        <v>0</v>
      </c>
      <c r="L59" s="14" t="e">
        <f>+K59+#REF!</f>
        <v>#REF!</v>
      </c>
      <c r="M59" s="25"/>
      <c r="R59" s="14"/>
      <c r="S59" s="14"/>
      <c r="V59" s="15" t="e">
        <f>+K58+#REF!+#REF!</f>
        <v>#REF!</v>
      </c>
      <c r="Z59" s="14"/>
      <c r="AH59" s="26">
        <f t="shared" si="2"/>
        <v>65600000</v>
      </c>
      <c r="AJ59" s="2"/>
      <c r="AK59" s="15"/>
      <c r="AL59" s="15"/>
    </row>
    <row r="60" spans="2:38" x14ac:dyDescent="0.2">
      <c r="B60" s="135">
        <v>410003</v>
      </c>
      <c r="C60" s="83" t="s">
        <v>131</v>
      </c>
      <c r="D60" s="89"/>
      <c r="E60" s="90"/>
      <c r="F60" s="136" t="s">
        <v>86</v>
      </c>
      <c r="G60" s="137">
        <v>18231000</v>
      </c>
      <c r="H60" s="137">
        <v>0</v>
      </c>
      <c r="I60" s="137">
        <v>0</v>
      </c>
      <c r="J60" s="155">
        <v>18231000</v>
      </c>
      <c r="K60" s="138">
        <v>2884000</v>
      </c>
      <c r="L60" s="14"/>
      <c r="V60" s="15"/>
      <c r="Z60" s="14"/>
      <c r="AH60" s="26">
        <f t="shared" si="2"/>
        <v>15347000</v>
      </c>
      <c r="AJ60" s="2"/>
      <c r="AK60" s="15"/>
    </row>
    <row r="61" spans="2:38" ht="12" hidden="1" customHeight="1" x14ac:dyDescent="0.2">
      <c r="B61" s="131"/>
      <c r="C61" s="83"/>
      <c r="D61" s="89"/>
      <c r="E61" s="90"/>
      <c r="F61" s="132" t="s">
        <v>87</v>
      </c>
      <c r="G61" s="133">
        <v>0</v>
      </c>
      <c r="H61" s="133">
        <v>0</v>
      </c>
      <c r="I61" s="133">
        <v>0</v>
      </c>
      <c r="J61" s="133">
        <v>0</v>
      </c>
      <c r="K61" s="138">
        <v>0</v>
      </c>
      <c r="L61" s="14"/>
      <c r="M61" s="14"/>
      <c r="V61" s="14"/>
      <c r="X61" s="15"/>
      <c r="AH61" s="26">
        <f t="shared" si="2"/>
        <v>0</v>
      </c>
    </row>
    <row r="62" spans="2:38" ht="12.6" hidden="1" customHeight="1" x14ac:dyDescent="0.2">
      <c r="B62" s="135">
        <v>410004</v>
      </c>
      <c r="C62" s="139" t="s">
        <v>132</v>
      </c>
      <c r="D62" s="89" t="s">
        <v>151</v>
      </c>
      <c r="E62" s="32" t="s">
        <v>150</v>
      </c>
      <c r="F62" s="136" t="s">
        <v>88</v>
      </c>
      <c r="G62" s="137">
        <v>0</v>
      </c>
      <c r="H62" s="137">
        <v>0</v>
      </c>
      <c r="I62" s="137">
        <v>0</v>
      </c>
      <c r="J62" s="137">
        <v>0</v>
      </c>
      <c r="K62" s="138">
        <v>0</v>
      </c>
      <c r="L62" s="14"/>
      <c r="M62" s="14"/>
      <c r="V62" s="14"/>
      <c r="AH62" s="26">
        <f t="shared" si="2"/>
        <v>0</v>
      </c>
    </row>
    <row r="63" spans="2:38" ht="12.6" hidden="1" customHeight="1" x14ac:dyDescent="0.2">
      <c r="B63" s="135">
        <v>410005</v>
      </c>
      <c r="C63" s="139" t="s">
        <v>133</v>
      </c>
      <c r="D63" s="89" t="s">
        <v>151</v>
      </c>
      <c r="E63" s="32" t="s">
        <v>150</v>
      </c>
      <c r="F63" s="136" t="s">
        <v>89</v>
      </c>
      <c r="G63" s="137">
        <v>0</v>
      </c>
      <c r="H63" s="137">
        <v>0</v>
      </c>
      <c r="I63" s="137">
        <v>0</v>
      </c>
      <c r="J63" s="137">
        <v>0</v>
      </c>
      <c r="K63" s="138">
        <v>0</v>
      </c>
      <c r="AH63" s="26">
        <f t="shared" si="2"/>
        <v>0</v>
      </c>
    </row>
    <row r="64" spans="2:38" ht="12.6" hidden="1" customHeight="1" x14ac:dyDescent="0.2">
      <c r="B64" s="135">
        <v>410006</v>
      </c>
      <c r="C64" s="139" t="s">
        <v>134</v>
      </c>
      <c r="D64" s="89" t="s">
        <v>151</v>
      </c>
      <c r="E64" s="32" t="s">
        <v>150</v>
      </c>
      <c r="F64" s="136" t="s">
        <v>90</v>
      </c>
      <c r="G64" s="137">
        <v>0</v>
      </c>
      <c r="H64" s="137">
        <v>0</v>
      </c>
      <c r="I64" s="137">
        <v>0</v>
      </c>
      <c r="J64" s="137">
        <v>0</v>
      </c>
      <c r="K64" s="138">
        <v>0</v>
      </c>
      <c r="M64" s="28" t="s">
        <v>155</v>
      </c>
      <c r="N64" s="1" t="s">
        <v>156</v>
      </c>
      <c r="O64" s="1" t="s">
        <v>156</v>
      </c>
      <c r="Q64" s="26" t="e">
        <f>+K67+#REF!</f>
        <v>#REF!</v>
      </c>
      <c r="AH64" s="26">
        <f t="shared" si="2"/>
        <v>0</v>
      </c>
    </row>
    <row r="65" spans="2:37" ht="12" hidden="1" customHeight="1" x14ac:dyDescent="0.2">
      <c r="B65" s="131">
        <v>4200</v>
      </c>
      <c r="C65" s="83" t="s">
        <v>135</v>
      </c>
      <c r="D65" s="89"/>
      <c r="E65" s="90"/>
      <c r="F65" s="132" t="s">
        <v>157</v>
      </c>
      <c r="G65" s="133">
        <v>0</v>
      </c>
      <c r="H65" s="133">
        <v>0</v>
      </c>
      <c r="I65" s="133">
        <v>0</v>
      </c>
      <c r="J65" s="133">
        <v>0</v>
      </c>
      <c r="K65" s="134">
        <v>0</v>
      </c>
      <c r="L65" s="14"/>
      <c r="AH65" s="26">
        <f t="shared" si="2"/>
        <v>0</v>
      </c>
    </row>
    <row r="66" spans="2:37" x14ac:dyDescent="0.2">
      <c r="B66" s="131">
        <v>4300</v>
      </c>
      <c r="C66" s="83" t="s">
        <v>136</v>
      </c>
      <c r="D66" s="89"/>
      <c r="E66" s="90"/>
      <c r="F66" s="132" t="s">
        <v>26</v>
      </c>
      <c r="G66" s="133">
        <v>0</v>
      </c>
      <c r="H66" s="133">
        <v>0</v>
      </c>
      <c r="I66" s="133">
        <v>0</v>
      </c>
      <c r="J66" s="133">
        <v>0</v>
      </c>
      <c r="K66" s="140">
        <v>0</v>
      </c>
      <c r="L66" s="14"/>
      <c r="AH66" s="26">
        <f t="shared" si="2"/>
        <v>0</v>
      </c>
    </row>
    <row r="67" spans="2:37" x14ac:dyDescent="0.2">
      <c r="B67" s="135">
        <v>430001</v>
      </c>
      <c r="C67" s="139" t="s">
        <v>137</v>
      </c>
      <c r="D67" s="19" t="s">
        <v>149</v>
      </c>
      <c r="E67" s="32" t="s">
        <v>148</v>
      </c>
      <c r="F67" s="136" t="s">
        <v>91</v>
      </c>
      <c r="G67" s="137">
        <v>0</v>
      </c>
      <c r="H67" s="137">
        <v>0</v>
      </c>
      <c r="I67" s="137">
        <v>0</v>
      </c>
      <c r="J67" s="137">
        <v>0</v>
      </c>
      <c r="K67" s="101">
        <v>0</v>
      </c>
      <c r="L67" s="17" t="e">
        <f>+K67+#REF!</f>
        <v>#REF!</v>
      </c>
      <c r="M67" s="14">
        <v>2898048325.98</v>
      </c>
      <c r="N67" s="26">
        <f>+M67-K67</f>
        <v>2898048325.98</v>
      </c>
      <c r="O67" s="26"/>
      <c r="P67" s="12">
        <f>+M67-K67-N67</f>
        <v>0</v>
      </c>
      <c r="Q67" s="26">
        <f>180004494+24351884</f>
        <v>204356378</v>
      </c>
      <c r="R67" s="14"/>
      <c r="S67" s="14">
        <f>+J67-K67-Q67</f>
        <v>-204356378</v>
      </c>
      <c r="T67" s="14"/>
      <c r="U67" s="14"/>
      <c r="V67" s="14"/>
      <c r="AH67" s="26">
        <f t="shared" si="2"/>
        <v>0</v>
      </c>
    </row>
    <row r="68" spans="2:37" x14ac:dyDescent="0.2">
      <c r="B68" s="135">
        <v>430002</v>
      </c>
      <c r="C68" s="139" t="s">
        <v>138</v>
      </c>
      <c r="D68" s="89" t="s">
        <v>151</v>
      </c>
      <c r="E68" s="32" t="s">
        <v>150</v>
      </c>
      <c r="F68" s="136" t="s">
        <v>92</v>
      </c>
      <c r="G68" s="137">
        <v>0</v>
      </c>
      <c r="H68" s="137">
        <v>0</v>
      </c>
      <c r="I68" s="137">
        <v>0</v>
      </c>
      <c r="J68" s="137">
        <v>0</v>
      </c>
      <c r="K68" s="101">
        <v>0</v>
      </c>
      <c r="L68" s="17"/>
      <c r="M68" s="14"/>
      <c r="N68" s="26"/>
      <c r="O68" s="26"/>
      <c r="R68" s="14"/>
      <c r="S68" s="14"/>
      <c r="T68" s="14"/>
      <c r="U68" s="14"/>
      <c r="V68" s="14"/>
    </row>
    <row r="69" spans="2:37" ht="12.75" thickBot="1" x14ac:dyDescent="0.25">
      <c r="B69" s="141"/>
      <c r="C69" s="142"/>
      <c r="D69" s="143"/>
      <c r="E69" s="143"/>
      <c r="F69" s="144" t="s">
        <v>243</v>
      </c>
      <c r="G69" s="145">
        <v>54244426389</v>
      </c>
      <c r="H69" s="145">
        <v>0</v>
      </c>
      <c r="I69" s="145">
        <v>0</v>
      </c>
      <c r="J69" s="145">
        <v>56744426389</v>
      </c>
      <c r="K69" s="145">
        <v>6215674946.6600008</v>
      </c>
      <c r="L69" s="14"/>
      <c r="N69" s="26"/>
      <c r="O69" s="26"/>
      <c r="R69" s="14"/>
      <c r="AH69" s="26">
        <f t="shared" si="2"/>
        <v>50528751442.339996</v>
      </c>
      <c r="AJ69" s="187"/>
      <c r="AK69" s="14"/>
    </row>
    <row r="70" spans="2:37" x14ac:dyDescent="0.2">
      <c r="B70" s="176"/>
      <c r="C70" s="176"/>
      <c r="D70" s="177"/>
      <c r="E70" s="177"/>
      <c r="F70" s="178"/>
      <c r="G70" s="179"/>
      <c r="H70" s="179"/>
      <c r="I70" s="179"/>
      <c r="J70" s="179"/>
      <c r="K70" s="179"/>
      <c r="L70" s="14"/>
      <c r="N70" s="26"/>
      <c r="O70" s="26"/>
      <c r="R70" s="14"/>
      <c r="AJ70" s="204"/>
      <c r="AK70" s="14"/>
    </row>
    <row r="71" spans="2:37" x14ac:dyDescent="0.2">
      <c r="B71" s="191"/>
      <c r="C71" s="192"/>
      <c r="D71" s="192"/>
      <c r="E71" s="193"/>
      <c r="F71" s="194"/>
      <c r="G71" s="195"/>
      <c r="H71" s="196"/>
      <c r="I71" s="196"/>
      <c r="J71" s="196"/>
      <c r="K71" s="197"/>
      <c r="L71" s="14"/>
      <c r="N71" s="26"/>
      <c r="O71" s="26"/>
      <c r="R71" s="14"/>
      <c r="AJ71" s="161"/>
      <c r="AK71" s="14"/>
    </row>
    <row r="72" spans="2:37" ht="14.25" customHeight="1" x14ac:dyDescent="0.2">
      <c r="B72" s="222" t="s">
        <v>242</v>
      </c>
      <c r="C72" s="223"/>
      <c r="D72" s="223"/>
      <c r="E72" s="223"/>
      <c r="F72" s="223"/>
      <c r="G72" s="223"/>
      <c r="H72" s="223"/>
      <c r="I72" s="223"/>
      <c r="J72" s="223"/>
      <c r="K72" s="224"/>
      <c r="L72" s="14"/>
      <c r="N72" s="26"/>
      <c r="O72" s="26"/>
      <c r="R72" s="14"/>
      <c r="AJ72" s="161"/>
      <c r="AK72" s="14"/>
    </row>
    <row r="73" spans="2:37" x14ac:dyDescent="0.2">
      <c r="B73" s="168" t="s">
        <v>164</v>
      </c>
      <c r="C73" s="164"/>
      <c r="D73" s="164"/>
      <c r="E73" s="164"/>
      <c r="F73" s="162" t="s">
        <v>166</v>
      </c>
      <c r="G73" s="167">
        <v>46603484</v>
      </c>
      <c r="H73" s="165">
        <v>0</v>
      </c>
      <c r="I73" s="165">
        <v>0</v>
      </c>
      <c r="J73" s="165">
        <v>46603484</v>
      </c>
      <c r="K73" s="166">
        <v>0</v>
      </c>
      <c r="L73" s="14"/>
      <c r="N73" s="26"/>
      <c r="O73" s="26"/>
      <c r="R73" s="14"/>
      <c r="AJ73" s="148"/>
      <c r="AK73" s="14"/>
    </row>
    <row r="74" spans="2:37" x14ac:dyDescent="0.2">
      <c r="B74" s="168">
        <v>410001</v>
      </c>
      <c r="C74" s="164"/>
      <c r="D74" s="164"/>
      <c r="E74" s="164"/>
      <c r="F74" s="162" t="s">
        <v>222</v>
      </c>
      <c r="G74" s="175">
        <v>9809286</v>
      </c>
      <c r="H74" s="165">
        <v>0</v>
      </c>
      <c r="I74" s="165">
        <v>0</v>
      </c>
      <c r="J74" s="165">
        <v>9809286</v>
      </c>
      <c r="K74" s="166">
        <v>9700000</v>
      </c>
      <c r="L74" s="14"/>
      <c r="N74" s="26"/>
      <c r="O74" s="26"/>
      <c r="R74" s="14"/>
      <c r="AJ74" s="173"/>
      <c r="AK74" s="14"/>
    </row>
    <row r="75" spans="2:37" x14ac:dyDescent="0.2">
      <c r="B75" s="168">
        <v>410002</v>
      </c>
      <c r="C75" s="164"/>
      <c r="D75" s="164"/>
      <c r="E75" s="164"/>
      <c r="F75" s="162" t="s">
        <v>223</v>
      </c>
      <c r="G75" s="175">
        <v>1514460.9299999997</v>
      </c>
      <c r="H75" s="165">
        <v>0</v>
      </c>
      <c r="I75" s="165">
        <v>0</v>
      </c>
      <c r="J75" s="165">
        <v>1514460.9299999997</v>
      </c>
      <c r="K75" s="166">
        <v>1514988</v>
      </c>
      <c r="L75" s="14"/>
      <c r="N75" s="26"/>
      <c r="O75" s="26"/>
      <c r="R75" s="14"/>
      <c r="AJ75" s="173"/>
      <c r="AK75" s="14"/>
    </row>
    <row r="76" spans="2:37" ht="12.75" thickBot="1" x14ac:dyDescent="0.25">
      <c r="B76" s="169"/>
      <c r="C76" s="170"/>
      <c r="D76" s="171"/>
      <c r="E76" s="171"/>
      <c r="F76" s="170" t="s">
        <v>244</v>
      </c>
      <c r="G76" s="172">
        <v>57927230.93</v>
      </c>
      <c r="H76" s="172">
        <v>0</v>
      </c>
      <c r="I76" s="172"/>
      <c r="J76" s="172">
        <v>57927230.93</v>
      </c>
      <c r="K76" s="181">
        <v>11214988</v>
      </c>
      <c r="L76" s="14"/>
      <c r="N76" s="26"/>
      <c r="O76" s="26"/>
      <c r="R76" s="14"/>
      <c r="AJ76" s="161"/>
      <c r="AK76" s="14"/>
    </row>
    <row r="77" spans="2:37" x14ac:dyDescent="0.2">
      <c r="B77" s="1"/>
      <c r="C77" s="1"/>
      <c r="D77" s="1"/>
      <c r="E77" s="1"/>
      <c r="J77" s="1"/>
      <c r="L77" s="14"/>
      <c r="N77" s="26"/>
      <c r="O77" s="26"/>
      <c r="R77" s="14"/>
      <c r="AJ77" s="161"/>
      <c r="AK77" s="14"/>
    </row>
    <row r="78" spans="2:37" x14ac:dyDescent="0.2">
      <c r="B78" s="1"/>
      <c r="C78" s="1"/>
      <c r="D78" s="1"/>
      <c r="E78" s="1"/>
      <c r="J78" s="1"/>
      <c r="L78" s="14"/>
      <c r="N78" s="26"/>
      <c r="O78" s="26"/>
      <c r="R78" s="14"/>
      <c r="AJ78" s="161"/>
      <c r="AK78" s="14"/>
    </row>
    <row r="79" spans="2:37" ht="12.75" thickBot="1" x14ac:dyDescent="0.25">
      <c r="B79" s="1"/>
      <c r="C79" s="1"/>
      <c r="D79" s="1"/>
      <c r="E79" s="1"/>
      <c r="J79" s="1"/>
      <c r="L79" s="14"/>
      <c r="N79" s="26"/>
      <c r="O79" s="26"/>
      <c r="R79" s="14"/>
      <c r="AJ79" s="161"/>
      <c r="AK79" s="14"/>
    </row>
    <row r="80" spans="2:37" x14ac:dyDescent="0.2">
      <c r="B80" s="216" t="s">
        <v>71</v>
      </c>
      <c r="C80" s="217"/>
      <c r="D80" s="217"/>
      <c r="E80" s="217"/>
      <c r="F80" s="217"/>
      <c r="G80" s="217"/>
      <c r="H80" s="217"/>
      <c r="I80" s="217"/>
      <c r="J80" s="217"/>
      <c r="K80" s="218"/>
      <c r="L80" s="14"/>
      <c r="N80" s="26"/>
      <c r="O80" s="26"/>
      <c r="R80" s="14"/>
      <c r="AJ80" s="161"/>
      <c r="AK80" s="14"/>
    </row>
    <row r="81" spans="2:37" x14ac:dyDescent="0.2">
      <c r="B81" s="219" t="s">
        <v>48</v>
      </c>
      <c r="C81" s="247"/>
      <c r="D81" s="247"/>
      <c r="E81" s="247"/>
      <c r="F81" s="247"/>
      <c r="G81" s="247"/>
      <c r="H81" s="247"/>
      <c r="I81" s="247"/>
      <c r="J81" s="247"/>
      <c r="K81" s="221"/>
      <c r="L81" s="14"/>
      <c r="N81" s="26"/>
      <c r="O81" s="26"/>
      <c r="R81" s="14"/>
      <c r="AJ81" s="161"/>
      <c r="AK81" s="14"/>
    </row>
    <row r="82" spans="2:37" x14ac:dyDescent="0.2">
      <c r="B82" s="219" t="s">
        <v>229</v>
      </c>
      <c r="C82" s="247"/>
      <c r="D82" s="247"/>
      <c r="E82" s="247"/>
      <c r="F82" s="247"/>
      <c r="G82" s="247"/>
      <c r="H82" s="247"/>
      <c r="I82" s="247"/>
      <c r="J82" s="247"/>
      <c r="K82" s="221"/>
      <c r="L82" s="14"/>
      <c r="N82" s="26"/>
      <c r="O82" s="26"/>
      <c r="R82" s="14"/>
      <c r="AJ82" s="161"/>
      <c r="AK82" s="14"/>
    </row>
    <row r="83" spans="2:37" ht="12.75" thickBot="1" x14ac:dyDescent="0.25">
      <c r="B83" s="248" t="s">
        <v>250</v>
      </c>
      <c r="C83" s="249"/>
      <c r="D83" s="249"/>
      <c r="E83" s="249"/>
      <c r="F83" s="249"/>
      <c r="G83" s="249"/>
      <c r="H83" s="249"/>
      <c r="I83" s="249"/>
      <c r="J83" s="249"/>
      <c r="K83" s="250"/>
      <c r="L83" s="14"/>
      <c r="N83" s="26"/>
      <c r="O83" s="26"/>
      <c r="R83" s="14"/>
      <c r="AJ83" s="161"/>
      <c r="AK83" s="14"/>
    </row>
    <row r="84" spans="2:37" ht="24.75" thickBot="1" x14ac:dyDescent="0.25">
      <c r="B84" s="35"/>
      <c r="C84" s="36"/>
      <c r="D84" s="36"/>
      <c r="E84" s="37"/>
      <c r="F84" s="80" t="s">
        <v>0</v>
      </c>
      <c r="G84" s="80" t="s">
        <v>72</v>
      </c>
      <c r="H84" s="80" t="s">
        <v>225</v>
      </c>
      <c r="I84" s="80" t="s">
        <v>226</v>
      </c>
      <c r="J84" s="80" t="s">
        <v>73</v>
      </c>
      <c r="K84" s="81" t="s">
        <v>247</v>
      </c>
      <c r="L84" s="3"/>
      <c r="AK84" s="14"/>
    </row>
    <row r="85" spans="2:37" x14ac:dyDescent="0.2">
      <c r="B85" s="82"/>
      <c r="C85" s="83" t="s">
        <v>94</v>
      </c>
      <c r="D85" s="84"/>
      <c r="E85" s="84"/>
      <c r="F85" s="85" t="s">
        <v>252</v>
      </c>
      <c r="G85" s="86">
        <v>79057608517.100006</v>
      </c>
      <c r="H85" s="86">
        <v>0</v>
      </c>
      <c r="I85" s="86">
        <v>0</v>
      </c>
      <c r="J85" s="86">
        <v>79057608517.100006</v>
      </c>
      <c r="K85" s="245">
        <v>0</v>
      </c>
      <c r="L85" s="3"/>
      <c r="AJ85" s="148"/>
    </row>
    <row r="86" spans="2:37" ht="36" x14ac:dyDescent="0.2">
      <c r="B86" s="88"/>
      <c r="C86" s="83" t="s">
        <v>95</v>
      </c>
      <c r="D86" s="89"/>
      <c r="E86" s="90"/>
      <c r="F86" s="208" t="s">
        <v>255</v>
      </c>
      <c r="G86" s="92">
        <v>79057608517.100006</v>
      </c>
      <c r="H86" s="92">
        <v>0</v>
      </c>
      <c r="I86" s="92">
        <v>0</v>
      </c>
      <c r="J86" s="92">
        <v>79057608517.100006</v>
      </c>
      <c r="K86" s="92">
        <v>0</v>
      </c>
      <c r="L86" s="3"/>
      <c r="AJ86" s="148"/>
    </row>
    <row r="87" spans="2:37" ht="24" x14ac:dyDescent="0.2">
      <c r="B87" s="102" t="s">
        <v>251</v>
      </c>
      <c r="C87" s="83">
        <v>4311101</v>
      </c>
      <c r="D87" s="6" t="s">
        <v>140</v>
      </c>
      <c r="E87" s="6" t="s">
        <v>139</v>
      </c>
      <c r="F87" s="207" t="s">
        <v>253</v>
      </c>
      <c r="G87" s="103">
        <v>79057608517.100006</v>
      </c>
      <c r="H87" s="182">
        <v>0</v>
      </c>
      <c r="I87" s="203">
        <v>0</v>
      </c>
      <c r="J87" s="155">
        <v>79057608517.100006</v>
      </c>
      <c r="K87" s="104">
        <v>0</v>
      </c>
      <c r="AJ87" s="148"/>
      <c r="AK87" s="14"/>
    </row>
    <row r="88" spans="2:37" ht="12.75" thickBot="1" x14ac:dyDescent="0.25">
      <c r="B88" s="141"/>
      <c r="C88" s="142"/>
      <c r="D88" s="143"/>
      <c r="E88" s="143"/>
      <c r="F88" s="144" t="s">
        <v>254</v>
      </c>
      <c r="G88" s="145">
        <v>79057608517.100006</v>
      </c>
      <c r="H88" s="145">
        <v>0</v>
      </c>
      <c r="I88" s="145">
        <v>0</v>
      </c>
      <c r="J88" s="145">
        <v>79057608517.100006</v>
      </c>
      <c r="K88" s="145">
        <v>0</v>
      </c>
      <c r="AJ88" s="148"/>
    </row>
    <row r="89" spans="2:37" x14ac:dyDescent="0.2">
      <c r="B89" s="1"/>
      <c r="C89" s="1"/>
      <c r="D89" s="1"/>
      <c r="E89" s="1"/>
      <c r="J89" s="1"/>
    </row>
    <row r="90" spans="2:37" x14ac:dyDescent="0.2">
      <c r="B90" s="1"/>
      <c r="C90" s="1"/>
      <c r="D90" s="1"/>
      <c r="E90" s="1"/>
      <c r="J90" s="1"/>
    </row>
    <row r="91" spans="2:37" x14ac:dyDescent="0.2">
      <c r="B91" s="1"/>
      <c r="C91" s="1"/>
      <c r="D91" s="1"/>
      <c r="E91" s="1"/>
      <c r="J91" s="1"/>
    </row>
    <row r="92" spans="2:37" x14ac:dyDescent="0.2">
      <c r="B92" s="1"/>
      <c r="C92" s="1"/>
      <c r="D92" s="1"/>
      <c r="E92" s="1"/>
      <c r="J92" s="1"/>
    </row>
    <row r="93" spans="2:37" x14ac:dyDescent="0.2">
      <c r="B93" s="1"/>
      <c r="C93" s="1"/>
      <c r="D93" s="1"/>
      <c r="E93" s="1"/>
      <c r="J93" s="1"/>
    </row>
    <row r="94" spans="2:37" x14ac:dyDescent="0.2">
      <c r="B94" s="1"/>
      <c r="C94" s="1"/>
      <c r="D94" s="1"/>
      <c r="E94" s="1"/>
      <c r="J94" s="1"/>
    </row>
    <row r="95" spans="2:37" x14ac:dyDescent="0.2">
      <c r="B95" s="1"/>
      <c r="C95" s="1"/>
      <c r="D95" s="1"/>
      <c r="E95" s="1"/>
      <c r="J95" s="1"/>
    </row>
    <row r="96" spans="2:37" x14ac:dyDescent="0.2">
      <c r="B96" s="1"/>
      <c r="C96" s="1"/>
      <c r="D96" s="1"/>
      <c r="E96" s="1"/>
      <c r="J96" s="1"/>
    </row>
    <row r="97" spans="2:10" x14ac:dyDescent="0.2">
      <c r="B97" s="1"/>
      <c r="C97" s="1"/>
      <c r="D97" s="1"/>
      <c r="E97" s="1"/>
      <c r="J97" s="1"/>
    </row>
    <row r="98" spans="2:10" x14ac:dyDescent="0.2">
      <c r="B98" s="1"/>
      <c r="C98" s="1"/>
      <c r="D98" s="1"/>
      <c r="E98" s="1"/>
      <c r="J98" s="1"/>
    </row>
    <row r="99" spans="2:10" x14ac:dyDescent="0.2">
      <c r="B99" s="1"/>
      <c r="C99" s="1"/>
      <c r="D99" s="1"/>
      <c r="E99" s="1"/>
      <c r="J99" s="1"/>
    </row>
    <row r="100" spans="2:10" x14ac:dyDescent="0.2">
      <c r="B100" s="1"/>
      <c r="C100" s="1"/>
      <c r="D100" s="1"/>
      <c r="E100" s="1"/>
      <c r="J100" s="1"/>
    </row>
    <row r="101" spans="2:10" x14ac:dyDescent="0.2">
      <c r="B101" s="1"/>
      <c r="C101" s="1"/>
      <c r="D101" s="1"/>
      <c r="E101" s="1"/>
      <c r="J101" s="1"/>
    </row>
  </sheetData>
  <mergeCells count="10">
    <mergeCell ref="B1:K1"/>
    <mergeCell ref="B2:K2"/>
    <mergeCell ref="B3:K3"/>
    <mergeCell ref="B4:K4"/>
    <mergeCell ref="B5:K5"/>
    <mergeCell ref="B83:K83"/>
    <mergeCell ref="B80:K80"/>
    <mergeCell ref="B81:K81"/>
    <mergeCell ref="B82:K82"/>
    <mergeCell ref="B72:K72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opLeftCell="A79" zoomScale="98" zoomScaleNormal="98" workbookViewId="0">
      <pane xSplit="1" topLeftCell="B1" activePane="topRight" state="frozen"/>
      <selection pane="topRight" activeCell="A86" sqref="A86"/>
    </sheetView>
  </sheetViews>
  <sheetFormatPr baseColWidth="10" defaultColWidth="11.42578125" defaultRowHeight="12.75" x14ac:dyDescent="0.2"/>
  <cols>
    <col min="1" max="1" width="29.2851562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6.28515625" style="4" customWidth="1"/>
    <col min="8" max="9" width="18.140625" style="4" hidden="1" customWidth="1"/>
    <col min="10" max="10" width="18.140625" style="4" customWidth="1"/>
    <col min="11" max="11" width="17.85546875" style="4" bestFit="1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 x14ac:dyDescent="0.25">
      <c r="A1" s="234" t="s">
        <v>51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</row>
    <row r="2" spans="1:25" x14ac:dyDescent="0.2">
      <c r="A2" s="235" t="s">
        <v>52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7"/>
    </row>
    <row r="3" spans="1:25" x14ac:dyDescent="0.2">
      <c r="A3" s="238" t="s">
        <v>48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40"/>
    </row>
    <row r="4" spans="1:25" x14ac:dyDescent="0.2">
      <c r="A4" s="238" t="s">
        <v>229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40"/>
    </row>
    <row r="5" spans="1:25" ht="13.5" thickBot="1" x14ac:dyDescent="0.25">
      <c r="A5" s="241" t="s">
        <v>245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3"/>
    </row>
    <row r="6" spans="1:25" s="24" customFormat="1" ht="42" customHeight="1" thickBot="1" x14ac:dyDescent="0.25">
      <c r="A6" s="23"/>
      <c r="B6" s="228" t="s">
        <v>27</v>
      </c>
      <c r="C6" s="230" t="s">
        <v>28</v>
      </c>
      <c r="D6" s="231"/>
      <c r="E6" s="231"/>
      <c r="F6" s="231"/>
      <c r="G6" s="231"/>
      <c r="H6" s="78"/>
      <c r="I6" s="78"/>
      <c r="J6" s="230" t="s">
        <v>29</v>
      </c>
      <c r="K6" s="231"/>
      <c r="L6" s="231"/>
      <c r="M6" s="231"/>
      <c r="N6" s="231"/>
      <c r="O6" s="78"/>
      <c r="P6" s="78"/>
      <c r="Q6" s="230" t="s">
        <v>30</v>
      </c>
      <c r="R6" s="232"/>
      <c r="S6" s="232"/>
      <c r="T6" s="232"/>
      <c r="U6" s="233"/>
    </row>
    <row r="7" spans="1:25" s="24" customFormat="1" ht="24.6" customHeight="1" thickBot="1" x14ac:dyDescent="0.25">
      <c r="A7" s="34"/>
      <c r="B7" s="229"/>
      <c r="C7" s="198" t="s">
        <v>53</v>
      </c>
      <c r="D7" s="46" t="s">
        <v>240</v>
      </c>
      <c r="E7" s="46" t="s">
        <v>241</v>
      </c>
      <c r="F7" s="46" t="s">
        <v>54</v>
      </c>
      <c r="G7" s="46" t="s">
        <v>55</v>
      </c>
      <c r="H7" s="46" t="s">
        <v>158</v>
      </c>
      <c r="I7" s="79" t="s">
        <v>159</v>
      </c>
      <c r="J7" s="198" t="s">
        <v>53</v>
      </c>
      <c r="K7" s="46" t="s">
        <v>240</v>
      </c>
      <c r="L7" s="46" t="s">
        <v>241</v>
      </c>
      <c r="M7" s="46" t="s">
        <v>54</v>
      </c>
      <c r="N7" s="79" t="s">
        <v>55</v>
      </c>
      <c r="O7" s="46" t="s">
        <v>160</v>
      </c>
      <c r="P7" s="78" t="s">
        <v>159</v>
      </c>
      <c r="Q7" s="77" t="s">
        <v>53</v>
      </c>
      <c r="R7" s="77" t="s">
        <v>55</v>
      </c>
      <c r="S7" s="46" t="s">
        <v>160</v>
      </c>
      <c r="T7" s="78" t="s">
        <v>159</v>
      </c>
      <c r="U7" s="47" t="s">
        <v>56</v>
      </c>
    </row>
    <row r="8" spans="1:25" s="6" customFormat="1" ht="16.899999999999999" customHeight="1" x14ac:dyDescent="0.2">
      <c r="A8" s="33" t="s">
        <v>69</v>
      </c>
      <c r="B8" s="48" t="s">
        <v>31</v>
      </c>
      <c r="C8" s="49">
        <v>9627969149</v>
      </c>
      <c r="D8" s="49">
        <v>4587816</v>
      </c>
      <c r="E8" s="49">
        <v>16587816</v>
      </c>
      <c r="F8" s="49">
        <v>9615969149</v>
      </c>
      <c r="G8" s="50">
        <v>3629416999</v>
      </c>
      <c r="H8" s="50"/>
      <c r="I8" s="50"/>
      <c r="J8" s="49">
        <v>4684600000</v>
      </c>
      <c r="K8" s="50"/>
      <c r="L8" s="50"/>
      <c r="M8" s="50">
        <v>4684600000</v>
      </c>
      <c r="N8" s="50">
        <v>672431202</v>
      </c>
      <c r="O8" s="50"/>
      <c r="P8" s="50"/>
      <c r="Q8" s="51">
        <v>14300569149</v>
      </c>
      <c r="R8" s="51">
        <v>4301848201</v>
      </c>
      <c r="S8" s="52">
        <v>0</v>
      </c>
      <c r="T8" s="52">
        <v>0</v>
      </c>
      <c r="U8" s="53">
        <v>9998720948</v>
      </c>
      <c r="V8" s="5"/>
      <c r="W8" s="5"/>
      <c r="X8" s="5"/>
    </row>
    <row r="9" spans="1:25" s="6" customFormat="1" ht="13.9" customHeight="1" x14ac:dyDescent="0.2">
      <c r="A9" s="7" t="s">
        <v>57</v>
      </c>
      <c r="B9" s="54" t="s">
        <v>31</v>
      </c>
      <c r="C9" s="49">
        <v>0</v>
      </c>
      <c r="D9" s="49"/>
      <c r="E9" s="49"/>
      <c r="F9" s="49">
        <v>0</v>
      </c>
      <c r="G9" s="49"/>
      <c r="H9" s="49"/>
      <c r="I9" s="49"/>
      <c r="J9" s="49">
        <v>0</v>
      </c>
      <c r="K9" s="49"/>
      <c r="L9" s="49"/>
      <c r="M9" s="50">
        <v>0</v>
      </c>
      <c r="N9" s="49">
        <v>0</v>
      </c>
      <c r="O9" s="49"/>
      <c r="P9" s="49"/>
      <c r="Q9" s="55">
        <v>0</v>
      </c>
      <c r="R9" s="55">
        <v>0</v>
      </c>
      <c r="S9" s="52">
        <v>0</v>
      </c>
      <c r="T9" s="56">
        <v>0</v>
      </c>
      <c r="U9" s="57">
        <v>0</v>
      </c>
      <c r="W9" s="189"/>
    </row>
    <row r="10" spans="1:25" s="6" customFormat="1" ht="10.9" customHeight="1" x14ac:dyDescent="0.2">
      <c r="A10" s="7"/>
      <c r="B10" s="5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5"/>
      <c r="R10" s="55"/>
      <c r="S10" s="56"/>
      <c r="T10" s="56"/>
      <c r="U10" s="57"/>
      <c r="W10" s="189"/>
    </row>
    <row r="11" spans="1:25" s="6" customFormat="1" ht="16.149999999999999" customHeight="1" x14ac:dyDescent="0.2">
      <c r="A11" s="7">
        <v>2</v>
      </c>
      <c r="B11" s="54" t="s">
        <v>32</v>
      </c>
      <c r="C11" s="55">
        <v>4718302598</v>
      </c>
      <c r="D11" s="55">
        <v>12000000</v>
      </c>
      <c r="E11" s="55">
        <v>0</v>
      </c>
      <c r="F11" s="55">
        <v>4730302598</v>
      </c>
      <c r="G11" s="55">
        <v>1530689566</v>
      </c>
      <c r="H11" s="55">
        <v>0</v>
      </c>
      <c r="I11" s="55">
        <v>0</v>
      </c>
      <c r="J11" s="55">
        <v>68484000</v>
      </c>
      <c r="K11" s="55"/>
      <c r="L11" s="55"/>
      <c r="M11" s="55">
        <v>68484000</v>
      </c>
      <c r="N11" s="55">
        <v>2884000</v>
      </c>
      <c r="O11" s="55">
        <v>0</v>
      </c>
      <c r="P11" s="55">
        <v>0</v>
      </c>
      <c r="Q11" s="55">
        <v>4798786598</v>
      </c>
      <c r="R11" s="55">
        <v>1533573566</v>
      </c>
      <c r="S11" s="52">
        <v>0</v>
      </c>
      <c r="T11" s="56">
        <v>0</v>
      </c>
      <c r="U11" s="57">
        <v>3265213032</v>
      </c>
      <c r="V11" s="5"/>
      <c r="W11" s="189"/>
      <c r="X11" s="5"/>
      <c r="Y11" s="5"/>
    </row>
    <row r="12" spans="1:25" s="6" customFormat="1" ht="13.15" customHeight="1" x14ac:dyDescent="0.2">
      <c r="A12" s="8" t="s">
        <v>224</v>
      </c>
      <c r="B12" s="59" t="s">
        <v>33</v>
      </c>
      <c r="C12" s="60">
        <v>425639723</v>
      </c>
      <c r="D12" s="60"/>
      <c r="E12" s="60"/>
      <c r="F12" s="49">
        <v>425639723</v>
      </c>
      <c r="G12" s="60">
        <v>204818812</v>
      </c>
      <c r="H12" s="60"/>
      <c r="I12" s="60"/>
      <c r="J12" s="60">
        <v>65600000</v>
      </c>
      <c r="K12" s="60"/>
      <c r="L12" s="60"/>
      <c r="M12" s="50">
        <v>65600000</v>
      </c>
      <c r="N12" s="60"/>
      <c r="O12" s="60"/>
      <c r="P12" s="60"/>
      <c r="Q12" s="43">
        <v>491239723</v>
      </c>
      <c r="R12" s="43">
        <v>204818812</v>
      </c>
      <c r="S12" s="61">
        <v>0</v>
      </c>
      <c r="T12" s="44">
        <v>0</v>
      </c>
      <c r="U12" s="62">
        <v>286420911</v>
      </c>
      <c r="W12" s="190"/>
    </row>
    <row r="13" spans="1:25" s="6" customFormat="1" ht="13.15" customHeight="1" x14ac:dyDescent="0.2">
      <c r="A13" s="8" t="s">
        <v>58</v>
      </c>
      <c r="B13" s="59" t="s">
        <v>33</v>
      </c>
      <c r="C13" s="60"/>
      <c r="D13" s="60"/>
      <c r="E13" s="60"/>
      <c r="F13" s="49">
        <v>0</v>
      </c>
      <c r="G13" s="60"/>
      <c r="H13" s="60"/>
      <c r="I13" s="60"/>
      <c r="J13" s="60">
        <v>0</v>
      </c>
      <c r="K13" s="60"/>
      <c r="L13" s="60"/>
      <c r="M13" s="60"/>
      <c r="N13" s="60"/>
      <c r="O13" s="60"/>
      <c r="P13" s="60"/>
      <c r="Q13" s="43">
        <v>0</v>
      </c>
      <c r="R13" s="43">
        <v>0</v>
      </c>
      <c r="S13" s="61">
        <v>0</v>
      </c>
      <c r="T13" s="44">
        <v>0</v>
      </c>
      <c r="U13" s="62">
        <v>0</v>
      </c>
    </row>
    <row r="14" spans="1:25" s="6" customFormat="1" ht="13.15" customHeight="1" x14ac:dyDescent="0.2">
      <c r="A14" s="8" t="s">
        <v>68</v>
      </c>
      <c r="B14" s="59" t="s">
        <v>34</v>
      </c>
      <c r="C14" s="60">
        <v>4171679154</v>
      </c>
      <c r="D14" s="60">
        <v>12000000</v>
      </c>
      <c r="E14" s="60"/>
      <c r="F14" s="49">
        <v>4183679154</v>
      </c>
      <c r="G14" s="60">
        <v>1297002987</v>
      </c>
      <c r="H14" s="60"/>
      <c r="I14" s="60"/>
      <c r="J14" s="60"/>
      <c r="K14" s="60"/>
      <c r="L14" s="60"/>
      <c r="M14" s="50"/>
      <c r="N14" s="60"/>
      <c r="O14" s="60"/>
      <c r="P14" s="60"/>
      <c r="Q14" s="43">
        <v>4183679154</v>
      </c>
      <c r="R14" s="43">
        <v>1297002987</v>
      </c>
      <c r="S14" s="61">
        <v>0</v>
      </c>
      <c r="T14" s="44">
        <v>0</v>
      </c>
      <c r="U14" s="62">
        <v>2886676167</v>
      </c>
    </row>
    <row r="15" spans="1:25" s="6" customFormat="1" ht="13.15" customHeight="1" x14ac:dyDescent="0.2">
      <c r="A15" s="8" t="s">
        <v>58</v>
      </c>
      <c r="B15" s="59" t="s">
        <v>34</v>
      </c>
      <c r="C15" s="60"/>
      <c r="D15" s="60"/>
      <c r="E15" s="60"/>
      <c r="F15" s="49">
        <v>0</v>
      </c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43">
        <v>0</v>
      </c>
      <c r="R15" s="43">
        <v>0</v>
      </c>
      <c r="S15" s="61">
        <v>0</v>
      </c>
      <c r="T15" s="44">
        <v>0</v>
      </c>
      <c r="U15" s="62">
        <v>0</v>
      </c>
    </row>
    <row r="16" spans="1:25" s="6" customFormat="1" ht="13.15" customHeight="1" x14ac:dyDescent="0.2">
      <c r="A16" s="8" t="s">
        <v>59</v>
      </c>
      <c r="B16" s="59" t="s">
        <v>35</v>
      </c>
      <c r="C16" s="60">
        <v>120983721</v>
      </c>
      <c r="D16" s="60"/>
      <c r="E16" s="60"/>
      <c r="F16" s="49">
        <v>120983721</v>
      </c>
      <c r="G16" s="60">
        <v>28867767</v>
      </c>
      <c r="H16" s="60"/>
      <c r="I16" s="60"/>
      <c r="J16" s="60">
        <v>2884000</v>
      </c>
      <c r="K16" s="60"/>
      <c r="L16" s="60"/>
      <c r="M16" s="50">
        <v>2884000</v>
      </c>
      <c r="N16" s="60">
        <v>2884000</v>
      </c>
      <c r="O16" s="60"/>
      <c r="P16" s="60"/>
      <c r="Q16" s="43">
        <v>123867721</v>
      </c>
      <c r="R16" s="43">
        <v>31751767</v>
      </c>
      <c r="S16" s="61">
        <v>0</v>
      </c>
      <c r="T16" s="44">
        <v>0</v>
      </c>
      <c r="U16" s="62">
        <v>92115954</v>
      </c>
    </row>
    <row r="17" spans="1:24" s="6" customFormat="1" ht="13.15" customHeight="1" x14ac:dyDescent="0.2">
      <c r="A17" s="8" t="s">
        <v>60</v>
      </c>
      <c r="B17" s="59" t="s">
        <v>35</v>
      </c>
      <c r="C17" s="60"/>
      <c r="D17" s="60"/>
      <c r="E17" s="60"/>
      <c r="F17" s="49">
        <v>0</v>
      </c>
      <c r="G17" s="60"/>
      <c r="H17" s="60"/>
      <c r="I17" s="60"/>
      <c r="J17" s="60"/>
      <c r="K17" s="60"/>
      <c r="L17" s="60"/>
      <c r="M17" s="50"/>
      <c r="N17" s="60"/>
      <c r="O17" s="60"/>
      <c r="P17" s="60"/>
      <c r="Q17" s="43">
        <v>0</v>
      </c>
      <c r="R17" s="43">
        <v>0</v>
      </c>
      <c r="S17" s="44"/>
      <c r="T17" s="44"/>
      <c r="U17" s="62">
        <v>0</v>
      </c>
    </row>
    <row r="18" spans="1:24" s="6" customFormat="1" ht="10.9" customHeight="1" x14ac:dyDescent="0.2">
      <c r="A18" s="8"/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43"/>
      <c r="R18" s="43"/>
      <c r="S18" s="44"/>
      <c r="T18" s="44"/>
      <c r="U18" s="62"/>
    </row>
    <row r="19" spans="1:24" s="6" customFormat="1" ht="12" x14ac:dyDescent="0.2">
      <c r="A19" s="7">
        <v>3</v>
      </c>
      <c r="B19" s="54" t="s">
        <v>36</v>
      </c>
      <c r="C19" s="55">
        <v>1469696834</v>
      </c>
      <c r="D19" s="55">
        <v>0</v>
      </c>
      <c r="E19" s="55">
        <v>0</v>
      </c>
      <c r="F19" s="55">
        <v>1469696834</v>
      </c>
      <c r="G19" s="55">
        <v>94016753</v>
      </c>
      <c r="H19" s="55">
        <v>0</v>
      </c>
      <c r="I19" s="55">
        <v>0</v>
      </c>
      <c r="J19" s="55">
        <v>15347000</v>
      </c>
      <c r="K19" s="55"/>
      <c r="L19" s="55"/>
      <c r="M19" s="55">
        <v>15347000</v>
      </c>
      <c r="N19" s="55">
        <v>0</v>
      </c>
      <c r="O19" s="55">
        <v>0</v>
      </c>
      <c r="P19" s="55">
        <v>0</v>
      </c>
      <c r="Q19" s="55">
        <v>1485043834</v>
      </c>
      <c r="R19" s="55">
        <v>94016753</v>
      </c>
      <c r="S19" s="52">
        <v>0</v>
      </c>
      <c r="T19" s="56">
        <v>0</v>
      </c>
      <c r="U19" s="57">
        <v>1391027081</v>
      </c>
      <c r="V19" s="5"/>
      <c r="W19" s="5"/>
      <c r="X19" s="5"/>
    </row>
    <row r="20" spans="1:24" s="6" customFormat="1" ht="12" x14ac:dyDescent="0.2">
      <c r="A20" s="7">
        <v>32</v>
      </c>
      <c r="B20" s="54" t="s">
        <v>37</v>
      </c>
      <c r="C20" s="55">
        <v>1156805885</v>
      </c>
      <c r="D20" s="55">
        <v>0</v>
      </c>
      <c r="E20" s="55">
        <v>0</v>
      </c>
      <c r="F20" s="55">
        <v>1156805885</v>
      </c>
      <c r="G20" s="55">
        <v>68280046</v>
      </c>
      <c r="H20" s="55">
        <v>0</v>
      </c>
      <c r="I20" s="55">
        <v>0</v>
      </c>
      <c r="J20" s="55">
        <v>15347000</v>
      </c>
      <c r="K20" s="55"/>
      <c r="L20" s="55"/>
      <c r="M20" s="50">
        <v>15347000</v>
      </c>
      <c r="N20" s="55">
        <v>0</v>
      </c>
      <c r="O20" s="55">
        <v>0</v>
      </c>
      <c r="P20" s="55">
        <v>0</v>
      </c>
      <c r="Q20" s="55">
        <v>1172152885</v>
      </c>
      <c r="R20" s="55">
        <v>68280046</v>
      </c>
      <c r="S20" s="52">
        <v>0</v>
      </c>
      <c r="T20" s="56">
        <v>0</v>
      </c>
      <c r="U20" s="57">
        <v>1103872839</v>
      </c>
    </row>
    <row r="21" spans="1:24" s="6" customFormat="1" ht="15" customHeight="1" x14ac:dyDescent="0.2">
      <c r="A21" s="8" t="s">
        <v>61</v>
      </c>
      <c r="B21" s="59" t="s">
        <v>62</v>
      </c>
      <c r="C21" s="60">
        <v>43993770</v>
      </c>
      <c r="D21" s="60"/>
      <c r="E21" s="60"/>
      <c r="F21" s="49">
        <v>43993770</v>
      </c>
      <c r="G21" s="60"/>
      <c r="H21" s="60">
        <v>0</v>
      </c>
      <c r="I21" s="60">
        <v>0</v>
      </c>
      <c r="J21" s="60">
        <v>15347000</v>
      </c>
      <c r="K21" s="60"/>
      <c r="L21" s="60"/>
      <c r="M21" s="50">
        <v>15347000</v>
      </c>
      <c r="N21" s="60">
        <v>0</v>
      </c>
      <c r="O21" s="60">
        <v>0</v>
      </c>
      <c r="P21" s="60">
        <v>0</v>
      </c>
      <c r="Q21" s="43">
        <v>59340770</v>
      </c>
      <c r="R21" s="43">
        <v>0</v>
      </c>
      <c r="S21" s="61">
        <v>0</v>
      </c>
      <c r="T21" s="44">
        <v>0</v>
      </c>
      <c r="U21" s="62">
        <v>59340770</v>
      </c>
    </row>
    <row r="22" spans="1:24" s="6" customFormat="1" ht="15" customHeight="1" x14ac:dyDescent="0.2">
      <c r="A22" s="8" t="s">
        <v>67</v>
      </c>
      <c r="B22" s="59" t="s">
        <v>38</v>
      </c>
      <c r="C22" s="60">
        <v>1112812115</v>
      </c>
      <c r="D22" s="60"/>
      <c r="E22" s="60"/>
      <c r="F22" s="49">
        <v>1112812115</v>
      </c>
      <c r="G22" s="60">
        <v>68280046</v>
      </c>
      <c r="H22" s="60"/>
      <c r="I22" s="60"/>
      <c r="J22" s="60">
        <v>0</v>
      </c>
      <c r="K22" s="60"/>
      <c r="L22" s="60"/>
      <c r="M22" s="60">
        <v>0</v>
      </c>
      <c r="N22" s="60">
        <v>0</v>
      </c>
      <c r="O22" s="60"/>
      <c r="P22" s="60"/>
      <c r="Q22" s="43">
        <v>1112812115</v>
      </c>
      <c r="R22" s="43">
        <v>68280046</v>
      </c>
      <c r="S22" s="61">
        <v>0</v>
      </c>
      <c r="T22" s="44">
        <v>0</v>
      </c>
      <c r="U22" s="62">
        <v>1044532069</v>
      </c>
    </row>
    <row r="23" spans="1:24" s="6" customFormat="1" ht="16.899999999999999" customHeight="1" x14ac:dyDescent="0.2">
      <c r="A23" s="7">
        <v>35</v>
      </c>
      <c r="B23" s="54" t="s">
        <v>39</v>
      </c>
      <c r="C23" s="55">
        <v>21203889</v>
      </c>
      <c r="D23" s="55">
        <v>0</v>
      </c>
      <c r="E23" s="55">
        <v>0</v>
      </c>
      <c r="F23" s="55">
        <v>21203889</v>
      </c>
      <c r="G23" s="55">
        <v>3714318</v>
      </c>
      <c r="H23" s="55">
        <v>0</v>
      </c>
      <c r="I23" s="55">
        <v>0</v>
      </c>
      <c r="J23" s="55"/>
      <c r="K23" s="55"/>
      <c r="L23" s="55"/>
      <c r="M23" s="55"/>
      <c r="N23" s="55"/>
      <c r="O23" s="55">
        <v>0</v>
      </c>
      <c r="P23" s="55">
        <v>0</v>
      </c>
      <c r="Q23" s="55">
        <v>21203889</v>
      </c>
      <c r="R23" s="55">
        <v>3714318</v>
      </c>
      <c r="S23" s="52">
        <v>0</v>
      </c>
      <c r="T23" s="56">
        <v>0</v>
      </c>
      <c r="U23" s="57">
        <v>17489571</v>
      </c>
    </row>
    <row r="24" spans="1:24" s="6" customFormat="1" ht="13.15" customHeight="1" x14ac:dyDescent="0.2">
      <c r="A24" s="8" t="s">
        <v>63</v>
      </c>
      <c r="B24" s="59" t="s">
        <v>40</v>
      </c>
      <c r="C24" s="60">
        <v>21203889</v>
      </c>
      <c r="D24" s="60"/>
      <c r="E24" s="60"/>
      <c r="F24" s="49">
        <v>21203889</v>
      </c>
      <c r="G24" s="60">
        <v>3714318</v>
      </c>
      <c r="H24" s="60"/>
      <c r="I24" s="60"/>
      <c r="J24" s="60"/>
      <c r="K24" s="60"/>
      <c r="L24" s="60"/>
      <c r="M24" s="50"/>
      <c r="N24" s="60"/>
      <c r="O24" s="60"/>
      <c r="P24" s="60"/>
      <c r="Q24" s="43">
        <v>21203889</v>
      </c>
      <c r="R24" s="43">
        <v>3714318</v>
      </c>
      <c r="S24" s="61">
        <v>0</v>
      </c>
      <c r="T24" s="44">
        <v>0</v>
      </c>
      <c r="U24" s="62">
        <v>17489571</v>
      </c>
    </row>
    <row r="25" spans="1:24" s="6" customFormat="1" ht="13.15" customHeight="1" x14ac:dyDescent="0.2">
      <c r="A25" s="7">
        <v>36</v>
      </c>
      <c r="B25" s="54" t="s">
        <v>41</v>
      </c>
      <c r="C25" s="55">
        <v>291687060</v>
      </c>
      <c r="D25" s="55">
        <v>0</v>
      </c>
      <c r="E25" s="55">
        <v>0</v>
      </c>
      <c r="F25" s="55">
        <v>291687060</v>
      </c>
      <c r="G25" s="55">
        <v>22022389</v>
      </c>
      <c r="H25" s="55">
        <v>0</v>
      </c>
      <c r="I25" s="55">
        <v>0</v>
      </c>
      <c r="J25" s="55"/>
      <c r="K25" s="55"/>
      <c r="L25" s="55"/>
      <c r="M25" s="55"/>
      <c r="N25" s="55"/>
      <c r="O25" s="55">
        <v>0</v>
      </c>
      <c r="P25" s="55">
        <v>0</v>
      </c>
      <c r="Q25" s="55">
        <v>291687060</v>
      </c>
      <c r="R25" s="55">
        <v>22022389</v>
      </c>
      <c r="S25" s="52">
        <v>0</v>
      </c>
      <c r="T25" s="56">
        <v>0</v>
      </c>
      <c r="U25" s="57">
        <v>269664671</v>
      </c>
    </row>
    <row r="26" spans="1:24" s="6" customFormat="1" ht="12" x14ac:dyDescent="0.2">
      <c r="A26" s="7">
        <v>361</v>
      </c>
      <c r="B26" s="54" t="s">
        <v>42</v>
      </c>
      <c r="C26" s="55">
        <v>269664671</v>
      </c>
      <c r="D26" s="55">
        <v>0</v>
      </c>
      <c r="E26" s="55">
        <v>0</v>
      </c>
      <c r="F26" s="55">
        <v>269664671</v>
      </c>
      <c r="G26" s="55">
        <v>0</v>
      </c>
      <c r="H26" s="55">
        <v>0</v>
      </c>
      <c r="I26" s="55">
        <v>0</v>
      </c>
      <c r="J26" s="55"/>
      <c r="K26" s="55"/>
      <c r="L26" s="55"/>
      <c r="M26" s="55"/>
      <c r="N26" s="55"/>
      <c r="O26" s="55">
        <v>0</v>
      </c>
      <c r="P26" s="55">
        <v>0</v>
      </c>
      <c r="Q26" s="55">
        <v>269664671</v>
      </c>
      <c r="R26" s="55">
        <v>0</v>
      </c>
      <c r="S26" s="52">
        <v>0</v>
      </c>
      <c r="T26" s="56">
        <v>0</v>
      </c>
      <c r="U26" s="57">
        <v>269664671</v>
      </c>
    </row>
    <row r="27" spans="1:24" s="6" customFormat="1" ht="12" x14ac:dyDescent="0.2">
      <c r="A27" s="8" t="s">
        <v>64</v>
      </c>
      <c r="B27" s="59" t="s">
        <v>43</v>
      </c>
      <c r="C27" s="60">
        <v>269664671</v>
      </c>
      <c r="D27" s="60"/>
      <c r="E27" s="60"/>
      <c r="F27" s="49">
        <v>269664671</v>
      </c>
      <c r="G27" s="60">
        <v>0</v>
      </c>
      <c r="H27" s="60">
        <v>0</v>
      </c>
      <c r="I27" s="60">
        <v>0</v>
      </c>
      <c r="J27" s="60"/>
      <c r="K27" s="60"/>
      <c r="L27" s="60"/>
      <c r="M27" s="50"/>
      <c r="N27" s="60"/>
      <c r="O27" s="60">
        <v>0</v>
      </c>
      <c r="P27" s="60">
        <v>0</v>
      </c>
      <c r="Q27" s="43">
        <v>269664671</v>
      </c>
      <c r="R27" s="43">
        <v>0</v>
      </c>
      <c r="S27" s="61">
        <v>0</v>
      </c>
      <c r="T27" s="44">
        <v>0</v>
      </c>
      <c r="U27" s="62">
        <v>269664671</v>
      </c>
    </row>
    <row r="28" spans="1:24" s="6" customFormat="1" ht="12" x14ac:dyDescent="0.2">
      <c r="A28" s="8" t="s">
        <v>65</v>
      </c>
      <c r="B28" s="54" t="s">
        <v>44</v>
      </c>
      <c r="C28" s="60"/>
      <c r="D28" s="60"/>
      <c r="E28" s="60"/>
      <c r="F28" s="60">
        <v>0</v>
      </c>
      <c r="G28" s="60"/>
      <c r="H28" s="60">
        <v>0</v>
      </c>
      <c r="I28" s="60">
        <v>0</v>
      </c>
      <c r="J28" s="60"/>
      <c r="K28" s="60"/>
      <c r="L28" s="60"/>
      <c r="M28" s="50"/>
      <c r="N28" s="60"/>
      <c r="O28" s="60">
        <v>0</v>
      </c>
      <c r="P28" s="60">
        <v>0</v>
      </c>
      <c r="Q28" s="43">
        <v>0</v>
      </c>
      <c r="R28" s="43">
        <v>0</v>
      </c>
      <c r="S28" s="61">
        <v>0</v>
      </c>
      <c r="T28" s="44">
        <v>0</v>
      </c>
      <c r="U28" s="62">
        <v>0</v>
      </c>
    </row>
    <row r="29" spans="1:24" s="6" customFormat="1" ht="12" customHeight="1" x14ac:dyDescent="0.2">
      <c r="A29" s="8" t="s">
        <v>66</v>
      </c>
      <c r="B29" s="54" t="s">
        <v>44</v>
      </c>
      <c r="C29" s="60">
        <v>22022389</v>
      </c>
      <c r="D29" s="60"/>
      <c r="E29" s="60"/>
      <c r="F29" s="49">
        <v>22022389</v>
      </c>
      <c r="G29" s="60">
        <v>22022389</v>
      </c>
      <c r="H29" s="60"/>
      <c r="I29" s="60"/>
      <c r="J29" s="60"/>
      <c r="K29" s="60"/>
      <c r="L29" s="60"/>
      <c r="M29" s="50"/>
      <c r="N29" s="60"/>
      <c r="O29" s="60"/>
      <c r="P29" s="60"/>
      <c r="Q29" s="43">
        <v>22022389</v>
      </c>
      <c r="R29" s="43">
        <v>22022389</v>
      </c>
      <c r="S29" s="44"/>
      <c r="T29" s="44"/>
      <c r="U29" s="62">
        <v>0</v>
      </c>
    </row>
    <row r="30" spans="1:24" s="6" customFormat="1" ht="12" customHeight="1" x14ac:dyDescent="0.2">
      <c r="A30" s="8"/>
      <c r="B30" s="54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43"/>
      <c r="R30" s="43"/>
      <c r="S30" s="44"/>
      <c r="T30" s="44"/>
      <c r="U30" s="62"/>
    </row>
    <row r="31" spans="1:24" s="6" customFormat="1" ht="12" x14ac:dyDescent="0.2">
      <c r="A31" s="8"/>
      <c r="B31" s="58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43"/>
      <c r="R31" s="43"/>
      <c r="S31" s="44"/>
      <c r="T31" s="44"/>
      <c r="U31" s="62">
        <v>0</v>
      </c>
      <c r="V31" s="5"/>
      <c r="W31" s="5"/>
      <c r="X31" s="5"/>
    </row>
    <row r="32" spans="1:24" ht="18.600000000000001" customHeight="1" x14ac:dyDescent="0.2">
      <c r="A32" s="22"/>
      <c r="B32" s="63" t="s">
        <v>45</v>
      </c>
      <c r="C32" s="64">
        <v>15815968581</v>
      </c>
      <c r="D32" s="64">
        <v>16587816</v>
      </c>
      <c r="E32" s="64">
        <v>16587816</v>
      </c>
      <c r="F32" s="64">
        <v>15815968581</v>
      </c>
      <c r="G32" s="64">
        <v>5254123318</v>
      </c>
      <c r="H32" s="64" t="e">
        <v>#REF!</v>
      </c>
      <c r="I32" s="64" t="e">
        <v>#REF!</v>
      </c>
      <c r="J32" s="64">
        <v>4768431000</v>
      </c>
      <c r="K32" s="64">
        <v>0</v>
      </c>
      <c r="L32" s="64">
        <v>0</v>
      </c>
      <c r="M32" s="64">
        <v>4768431000</v>
      </c>
      <c r="N32" s="64">
        <v>675315202</v>
      </c>
      <c r="O32" s="64" t="e">
        <v>#REF!</v>
      </c>
      <c r="P32" s="64" t="e">
        <v>#REF!</v>
      </c>
      <c r="Q32" s="64">
        <v>20584399581</v>
      </c>
      <c r="R32" s="64">
        <v>5929438520</v>
      </c>
      <c r="S32" s="64" t="e">
        <v>#REF!</v>
      </c>
      <c r="T32" s="64" t="e">
        <v>#REF!</v>
      </c>
      <c r="U32" s="199">
        <v>14654961061</v>
      </c>
    </row>
    <row r="33" spans="1:23" s="6" customFormat="1" ht="12" x14ac:dyDescent="0.2">
      <c r="A33" s="9"/>
      <c r="B33" s="59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4"/>
      <c r="T33" s="44"/>
      <c r="U33" s="62"/>
    </row>
    <row r="34" spans="1:23" s="6" customFormat="1" ht="12" x14ac:dyDescent="0.2">
      <c r="A34" s="9"/>
      <c r="B34" s="59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4"/>
      <c r="T34" s="44"/>
      <c r="U34" s="62"/>
    </row>
    <row r="35" spans="1:23" s="21" customFormat="1" ht="19.149999999999999" customHeight="1" x14ac:dyDescent="0.2">
      <c r="A35" s="29"/>
      <c r="B35" s="65" t="s">
        <v>154</v>
      </c>
      <c r="C35" s="66">
        <v>33660026808</v>
      </c>
      <c r="D35" s="66">
        <v>2500000000</v>
      </c>
      <c r="E35" s="66">
        <v>0</v>
      </c>
      <c r="F35" s="66">
        <v>36160026808</v>
      </c>
      <c r="G35" s="66">
        <v>16557857165</v>
      </c>
      <c r="H35" s="66" t="e">
        <v>#REF!</v>
      </c>
      <c r="I35" s="66" t="e">
        <v>#REF!</v>
      </c>
      <c r="J35" s="66">
        <v>0</v>
      </c>
      <c r="K35" s="66">
        <v>0</v>
      </c>
      <c r="L35" s="66"/>
      <c r="M35" s="66">
        <v>0</v>
      </c>
      <c r="N35" s="66">
        <v>0</v>
      </c>
      <c r="O35" s="66" t="e">
        <v>#REF!</v>
      </c>
      <c r="P35" s="66" t="e">
        <v>#REF!</v>
      </c>
      <c r="Q35" s="66">
        <v>36160026808</v>
      </c>
      <c r="R35" s="66">
        <v>16557857165</v>
      </c>
      <c r="S35" s="66" t="e">
        <v>#REF!</v>
      </c>
      <c r="T35" s="66" t="e">
        <v>#REF!</v>
      </c>
      <c r="U35" s="200">
        <v>19352169643</v>
      </c>
    </row>
    <row r="36" spans="1:23" s="6" customFormat="1" ht="12" x14ac:dyDescent="0.2">
      <c r="A36" s="9"/>
      <c r="B36" s="5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4"/>
      <c r="T36" s="44"/>
      <c r="U36" s="62"/>
      <c r="V36" s="5"/>
      <c r="W36" s="5"/>
    </row>
    <row r="37" spans="1:23" s="39" customFormat="1" ht="12" x14ac:dyDescent="0.2">
      <c r="A37" s="40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4"/>
      <c r="T37" s="44"/>
      <c r="U37" s="62"/>
      <c r="V37" s="5"/>
      <c r="W37" s="5"/>
    </row>
    <row r="38" spans="1:23" s="39" customFormat="1" ht="27" customHeight="1" x14ac:dyDescent="0.2">
      <c r="A38" s="38"/>
      <c r="B38" s="67" t="s">
        <v>167</v>
      </c>
      <c r="C38" s="68">
        <v>33660026808</v>
      </c>
      <c r="D38" s="68">
        <v>2500000000</v>
      </c>
      <c r="E38" s="68"/>
      <c r="F38" s="68">
        <v>36160026808</v>
      </c>
      <c r="G38" s="68">
        <v>16557857165</v>
      </c>
      <c r="H38" s="154">
        <v>0</v>
      </c>
      <c r="I38" s="154">
        <v>0</v>
      </c>
      <c r="J38" s="68">
        <v>0</v>
      </c>
      <c r="K38" s="68">
        <v>0</v>
      </c>
      <c r="L38" s="68"/>
      <c r="M38" s="68">
        <v>0</v>
      </c>
      <c r="N38" s="68">
        <v>0</v>
      </c>
      <c r="O38" s="68">
        <v>0</v>
      </c>
      <c r="P38" s="68">
        <v>0</v>
      </c>
      <c r="Q38" s="68">
        <v>36160026808</v>
      </c>
      <c r="R38" s="68">
        <v>16557857165</v>
      </c>
      <c r="S38" s="68">
        <v>0</v>
      </c>
      <c r="T38" s="68">
        <v>0</v>
      </c>
      <c r="U38" s="69">
        <v>19352169643</v>
      </c>
      <c r="V38" s="5"/>
      <c r="W38" s="5"/>
    </row>
    <row r="39" spans="1:23" s="39" customFormat="1" ht="13.15" customHeight="1" x14ac:dyDescent="0.2">
      <c r="A39" s="40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4"/>
      <c r="T39" s="44"/>
      <c r="U39" s="45"/>
      <c r="V39" s="5"/>
      <c r="W39" s="5"/>
    </row>
    <row r="40" spans="1:23" s="39" customFormat="1" ht="16.5" customHeight="1" x14ac:dyDescent="0.2">
      <c r="A40" s="38"/>
      <c r="B40" s="41" t="s">
        <v>168</v>
      </c>
      <c r="C40" s="154">
        <v>600000000</v>
      </c>
      <c r="D40" s="154">
        <v>0</v>
      </c>
      <c r="E40" s="154"/>
      <c r="F40" s="154">
        <v>600000000</v>
      </c>
      <c r="G40" s="154">
        <v>327384628</v>
      </c>
      <c r="H40" s="154">
        <v>0</v>
      </c>
      <c r="I40" s="154">
        <v>0</v>
      </c>
      <c r="J40" s="154">
        <v>0</v>
      </c>
      <c r="K40" s="154">
        <v>0</v>
      </c>
      <c r="L40" s="154"/>
      <c r="M40" s="154">
        <v>0</v>
      </c>
      <c r="N40" s="154">
        <v>0</v>
      </c>
      <c r="O40" s="154">
        <v>0</v>
      </c>
      <c r="P40" s="154">
        <v>0</v>
      </c>
      <c r="Q40" s="154">
        <v>600000000</v>
      </c>
      <c r="R40" s="154">
        <v>327384628</v>
      </c>
      <c r="S40" s="154">
        <v>0</v>
      </c>
      <c r="T40" s="154">
        <v>0</v>
      </c>
      <c r="U40" s="69">
        <v>272615372</v>
      </c>
      <c r="V40" s="5"/>
      <c r="W40" s="5"/>
    </row>
    <row r="41" spans="1:23" s="39" customFormat="1" ht="27" customHeight="1" x14ac:dyDescent="0.2">
      <c r="A41" s="40" t="s">
        <v>171</v>
      </c>
      <c r="B41" s="42" t="s">
        <v>221</v>
      </c>
      <c r="C41" s="43">
        <v>500000000</v>
      </c>
      <c r="D41" s="43"/>
      <c r="E41" s="43"/>
      <c r="F41" s="43">
        <v>500000000</v>
      </c>
      <c r="G41" s="43">
        <v>327384628</v>
      </c>
      <c r="H41" s="43"/>
      <c r="I41" s="43"/>
      <c r="J41" s="43"/>
      <c r="K41" s="43"/>
      <c r="L41" s="43"/>
      <c r="M41" s="43"/>
      <c r="N41" s="43"/>
      <c r="O41" s="43"/>
      <c r="P41" s="43"/>
      <c r="Q41" s="43">
        <v>500000000</v>
      </c>
      <c r="R41" s="43">
        <v>327384628</v>
      </c>
      <c r="S41" s="44"/>
      <c r="T41" s="44"/>
      <c r="U41" s="45">
        <v>172615372</v>
      </c>
      <c r="V41" s="5"/>
      <c r="W41" s="5"/>
    </row>
    <row r="42" spans="1:23" s="39" customFormat="1" ht="25.5" customHeight="1" x14ac:dyDescent="0.2">
      <c r="A42" s="40" t="s">
        <v>172</v>
      </c>
      <c r="B42" s="42" t="s">
        <v>169</v>
      </c>
      <c r="C42" s="43">
        <v>100000000</v>
      </c>
      <c r="D42" s="43"/>
      <c r="E42" s="43"/>
      <c r="F42" s="43">
        <v>100000000</v>
      </c>
      <c r="G42" s="43">
        <v>0</v>
      </c>
      <c r="H42" s="43"/>
      <c r="I42" s="43"/>
      <c r="J42" s="43"/>
      <c r="K42" s="43"/>
      <c r="L42" s="43"/>
      <c r="M42" s="43"/>
      <c r="N42" s="43"/>
      <c r="O42" s="43"/>
      <c r="P42" s="43"/>
      <c r="Q42" s="43">
        <v>100000000</v>
      </c>
      <c r="R42" s="43">
        <v>0</v>
      </c>
      <c r="S42" s="44"/>
      <c r="T42" s="44"/>
      <c r="U42" s="45">
        <v>100000000</v>
      </c>
      <c r="V42" s="5"/>
      <c r="W42" s="5"/>
    </row>
    <row r="43" spans="1:23" s="39" customFormat="1" ht="13.15" customHeight="1" x14ac:dyDescent="0.2">
      <c r="A43" s="40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4"/>
      <c r="T43" s="44"/>
      <c r="U43" s="45"/>
      <c r="V43" s="5"/>
      <c r="W43" s="5"/>
    </row>
    <row r="44" spans="1:23" s="39" customFormat="1" ht="36" customHeight="1" x14ac:dyDescent="0.2">
      <c r="A44" s="38"/>
      <c r="B44" s="41" t="s">
        <v>170</v>
      </c>
      <c r="C44" s="154">
        <v>3280037467</v>
      </c>
      <c r="D44" s="154">
        <v>0</v>
      </c>
      <c r="E44" s="154"/>
      <c r="F44" s="154">
        <v>3280037467</v>
      </c>
      <c r="G44" s="154">
        <v>1824930518</v>
      </c>
      <c r="H44" s="154">
        <v>0</v>
      </c>
      <c r="I44" s="154">
        <v>0</v>
      </c>
      <c r="J44" s="154">
        <v>0</v>
      </c>
      <c r="K44" s="154">
        <v>0</v>
      </c>
      <c r="L44" s="154"/>
      <c r="M44" s="154">
        <v>0</v>
      </c>
      <c r="N44" s="154">
        <v>0</v>
      </c>
      <c r="O44" s="154">
        <v>0</v>
      </c>
      <c r="P44" s="154">
        <v>0</v>
      </c>
      <c r="Q44" s="154">
        <v>3280037467</v>
      </c>
      <c r="R44" s="154">
        <v>1824930518</v>
      </c>
      <c r="S44" s="154">
        <v>0</v>
      </c>
      <c r="T44" s="154">
        <v>0</v>
      </c>
      <c r="U44" s="180">
        <v>1455106949</v>
      </c>
      <c r="V44" s="5"/>
      <c r="W44" s="5"/>
    </row>
    <row r="45" spans="1:23" s="39" customFormat="1" ht="23.25" customHeight="1" x14ac:dyDescent="0.2">
      <c r="A45" s="40" t="s">
        <v>182</v>
      </c>
      <c r="B45" s="42" t="s">
        <v>176</v>
      </c>
      <c r="C45" s="43">
        <v>120000000</v>
      </c>
      <c r="D45" s="43"/>
      <c r="E45" s="43"/>
      <c r="F45" s="43">
        <v>120000000</v>
      </c>
      <c r="G45" s="43">
        <v>86400000</v>
      </c>
      <c r="H45" s="43"/>
      <c r="I45" s="43"/>
      <c r="J45" s="43"/>
      <c r="K45" s="43"/>
      <c r="L45" s="43"/>
      <c r="M45" s="43"/>
      <c r="N45" s="43"/>
      <c r="O45" s="43"/>
      <c r="P45" s="43"/>
      <c r="Q45" s="43">
        <v>120000000</v>
      </c>
      <c r="R45" s="43">
        <v>86400000</v>
      </c>
      <c r="S45" s="44"/>
      <c r="T45" s="44"/>
      <c r="U45" s="45">
        <v>33600000</v>
      </c>
      <c r="V45" s="5"/>
      <c r="W45" s="5"/>
    </row>
    <row r="46" spans="1:23" s="39" customFormat="1" ht="39.75" customHeight="1" x14ac:dyDescent="0.2">
      <c r="A46" s="40" t="s">
        <v>183</v>
      </c>
      <c r="B46" s="42" t="s">
        <v>173</v>
      </c>
      <c r="C46" s="43">
        <v>660000000</v>
      </c>
      <c r="D46" s="43"/>
      <c r="E46" s="43"/>
      <c r="F46" s="43">
        <v>660000000</v>
      </c>
      <c r="G46" s="43">
        <v>0</v>
      </c>
      <c r="H46" s="43"/>
      <c r="I46" s="43"/>
      <c r="J46" s="43"/>
      <c r="K46" s="43"/>
      <c r="L46" s="43"/>
      <c r="M46" s="43"/>
      <c r="N46" s="43"/>
      <c r="O46" s="43"/>
      <c r="P46" s="43"/>
      <c r="Q46" s="43">
        <v>660000000</v>
      </c>
      <c r="R46" s="43">
        <v>0</v>
      </c>
      <c r="S46" s="44"/>
      <c r="T46" s="44"/>
      <c r="U46" s="45">
        <v>660000000</v>
      </c>
      <c r="V46" s="5"/>
      <c r="W46" s="5"/>
    </row>
    <row r="47" spans="1:23" s="39" customFormat="1" ht="39" customHeight="1" x14ac:dyDescent="0.2">
      <c r="A47" s="40" t="s">
        <v>184</v>
      </c>
      <c r="B47" s="42" t="s">
        <v>177</v>
      </c>
      <c r="C47" s="43">
        <v>30000000</v>
      </c>
      <c r="D47" s="43"/>
      <c r="E47" s="43"/>
      <c r="F47" s="43">
        <v>30000000</v>
      </c>
      <c r="G47" s="43">
        <v>0</v>
      </c>
      <c r="H47" s="43"/>
      <c r="I47" s="43"/>
      <c r="J47" s="43"/>
      <c r="K47" s="43"/>
      <c r="L47" s="43"/>
      <c r="M47" s="43"/>
      <c r="N47" s="43"/>
      <c r="O47" s="43"/>
      <c r="P47" s="43"/>
      <c r="Q47" s="43">
        <v>30000000</v>
      </c>
      <c r="R47" s="43">
        <v>0</v>
      </c>
      <c r="S47" s="44"/>
      <c r="T47" s="44"/>
      <c r="U47" s="45">
        <v>30000000</v>
      </c>
      <c r="V47" s="5"/>
      <c r="W47" s="5"/>
    </row>
    <row r="48" spans="1:23" s="39" customFormat="1" ht="25.5" customHeight="1" x14ac:dyDescent="0.2">
      <c r="A48" s="40" t="s">
        <v>185</v>
      </c>
      <c r="B48" s="42" t="s">
        <v>174</v>
      </c>
      <c r="C48" s="43">
        <v>1691570897</v>
      </c>
      <c r="D48" s="43"/>
      <c r="E48" s="43"/>
      <c r="F48" s="43">
        <v>1691570897</v>
      </c>
      <c r="G48" s="43">
        <v>1469045740</v>
      </c>
      <c r="H48" s="43"/>
      <c r="I48" s="43"/>
      <c r="J48" s="43"/>
      <c r="K48" s="43"/>
      <c r="L48" s="43"/>
      <c r="M48" s="43"/>
      <c r="N48" s="43"/>
      <c r="O48" s="43"/>
      <c r="P48" s="43"/>
      <c r="Q48" s="43">
        <v>1691570897</v>
      </c>
      <c r="R48" s="43">
        <v>1469045740</v>
      </c>
      <c r="S48" s="44"/>
      <c r="T48" s="44"/>
      <c r="U48" s="45">
        <v>222525157</v>
      </c>
      <c r="V48" s="5"/>
      <c r="W48" s="5"/>
    </row>
    <row r="49" spans="1:23" s="39" customFormat="1" ht="25.5" customHeight="1" x14ac:dyDescent="0.2">
      <c r="A49" s="40" t="s">
        <v>231</v>
      </c>
      <c r="B49" s="42" t="s">
        <v>232</v>
      </c>
      <c r="C49" s="43">
        <v>55000000</v>
      </c>
      <c r="D49" s="43"/>
      <c r="E49" s="43"/>
      <c r="F49" s="43">
        <v>55000000</v>
      </c>
      <c r="G49" s="43">
        <v>0</v>
      </c>
      <c r="H49" s="43"/>
      <c r="I49" s="43"/>
      <c r="J49" s="43"/>
      <c r="K49" s="43"/>
      <c r="L49" s="43"/>
      <c r="M49" s="43"/>
      <c r="N49" s="43"/>
      <c r="O49" s="43"/>
      <c r="P49" s="43"/>
      <c r="Q49" s="43">
        <v>55000000</v>
      </c>
      <c r="R49" s="43">
        <v>0</v>
      </c>
      <c r="S49" s="44"/>
      <c r="T49" s="44"/>
      <c r="U49" s="45">
        <v>55000000</v>
      </c>
      <c r="V49" s="5"/>
      <c r="W49" s="5"/>
    </row>
    <row r="50" spans="1:23" s="39" customFormat="1" ht="21.75" customHeight="1" x14ac:dyDescent="0.2">
      <c r="A50" s="40" t="s">
        <v>186</v>
      </c>
      <c r="B50" s="42" t="s">
        <v>175</v>
      </c>
      <c r="C50" s="43">
        <v>723466570</v>
      </c>
      <c r="D50" s="43"/>
      <c r="E50" s="43"/>
      <c r="F50" s="43">
        <v>723466570</v>
      </c>
      <c r="G50" s="43">
        <v>269484778</v>
      </c>
      <c r="H50" s="43"/>
      <c r="I50" s="43"/>
      <c r="J50" s="43"/>
      <c r="K50" s="43"/>
      <c r="L50" s="43"/>
      <c r="M50" s="43"/>
      <c r="N50" s="43"/>
      <c r="O50" s="43"/>
      <c r="P50" s="43"/>
      <c r="Q50" s="43">
        <v>723466570</v>
      </c>
      <c r="R50" s="43">
        <v>269484778</v>
      </c>
      <c r="S50" s="44"/>
      <c r="T50" s="44"/>
      <c r="U50" s="45">
        <v>453981792</v>
      </c>
      <c r="V50" s="5"/>
      <c r="W50" s="5"/>
    </row>
    <row r="51" spans="1:23" s="39" customFormat="1" ht="13.15" customHeight="1" x14ac:dyDescent="0.2">
      <c r="A51" s="40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4"/>
      <c r="T51" s="44"/>
      <c r="U51" s="45"/>
      <c r="V51" s="5"/>
      <c r="W51" s="5"/>
    </row>
    <row r="52" spans="1:23" s="39" customFormat="1" ht="36" customHeight="1" x14ac:dyDescent="0.2">
      <c r="A52" s="38"/>
      <c r="B52" s="41" t="s">
        <v>214</v>
      </c>
      <c r="C52" s="154">
        <v>15428111154</v>
      </c>
      <c r="D52" s="154">
        <v>0</v>
      </c>
      <c r="E52" s="154"/>
      <c r="F52" s="154">
        <v>15428111154</v>
      </c>
      <c r="G52" s="154">
        <v>12900637006</v>
      </c>
      <c r="H52" s="154">
        <v>0</v>
      </c>
      <c r="I52" s="154">
        <v>0</v>
      </c>
      <c r="J52" s="154">
        <v>0</v>
      </c>
      <c r="K52" s="154">
        <v>0</v>
      </c>
      <c r="L52" s="154"/>
      <c r="M52" s="154">
        <v>0</v>
      </c>
      <c r="N52" s="154">
        <v>0</v>
      </c>
      <c r="O52" s="154">
        <v>0</v>
      </c>
      <c r="P52" s="154">
        <v>0</v>
      </c>
      <c r="Q52" s="154">
        <v>15428111154</v>
      </c>
      <c r="R52" s="154">
        <v>12900637006</v>
      </c>
      <c r="S52" s="154">
        <v>0</v>
      </c>
      <c r="T52" s="154">
        <v>0</v>
      </c>
      <c r="U52" s="180">
        <v>2527474148</v>
      </c>
      <c r="V52" s="5"/>
      <c r="W52" s="5"/>
    </row>
    <row r="53" spans="1:23" s="39" customFormat="1" ht="23.25" customHeight="1" x14ac:dyDescent="0.2">
      <c r="A53" s="40" t="s">
        <v>187</v>
      </c>
      <c r="B53" s="42" t="s">
        <v>192</v>
      </c>
      <c r="C53" s="43">
        <v>2274677977</v>
      </c>
      <c r="D53" s="43"/>
      <c r="E53" s="43"/>
      <c r="F53" s="43">
        <v>2274677977</v>
      </c>
      <c r="G53" s="43">
        <v>0</v>
      </c>
      <c r="H53" s="43"/>
      <c r="I53" s="43"/>
      <c r="J53" s="43"/>
      <c r="K53" s="43"/>
      <c r="L53" s="43"/>
      <c r="M53" s="43"/>
      <c r="N53" s="43"/>
      <c r="O53" s="43"/>
      <c r="P53" s="43"/>
      <c r="Q53" s="43">
        <v>2274677977</v>
      </c>
      <c r="R53" s="43">
        <v>0</v>
      </c>
      <c r="S53" s="44"/>
      <c r="T53" s="44"/>
      <c r="U53" s="45">
        <v>2274677977</v>
      </c>
      <c r="V53" s="5"/>
      <c r="W53" s="5"/>
    </row>
    <row r="54" spans="1:23" s="39" customFormat="1" ht="22.5" customHeight="1" x14ac:dyDescent="0.2">
      <c r="A54" s="40" t="s">
        <v>188</v>
      </c>
      <c r="B54" s="42" t="s">
        <v>178</v>
      </c>
      <c r="C54" s="43">
        <v>400000000</v>
      </c>
      <c r="D54" s="43"/>
      <c r="E54" s="43"/>
      <c r="F54" s="43">
        <v>400000000</v>
      </c>
      <c r="G54" s="43">
        <v>254552500</v>
      </c>
      <c r="H54" s="43"/>
      <c r="I54" s="43"/>
      <c r="J54" s="43"/>
      <c r="K54" s="43"/>
      <c r="L54" s="43"/>
      <c r="M54" s="43"/>
      <c r="N54" s="43"/>
      <c r="O54" s="43"/>
      <c r="P54" s="43"/>
      <c r="Q54" s="43">
        <v>400000000</v>
      </c>
      <c r="R54" s="43">
        <v>254552500</v>
      </c>
      <c r="S54" s="44"/>
      <c r="T54" s="44"/>
      <c r="U54" s="45">
        <v>145447500</v>
      </c>
      <c r="V54" s="5"/>
      <c r="W54" s="5"/>
    </row>
    <row r="55" spans="1:23" s="39" customFormat="1" ht="27.75" customHeight="1" x14ac:dyDescent="0.2">
      <c r="A55" s="40" t="s">
        <v>189</v>
      </c>
      <c r="B55" s="42" t="s">
        <v>190</v>
      </c>
      <c r="C55" s="43">
        <v>12723433177</v>
      </c>
      <c r="D55" s="43"/>
      <c r="E55" s="43"/>
      <c r="F55" s="43">
        <v>12723433177</v>
      </c>
      <c r="G55" s="43">
        <v>12625084506</v>
      </c>
      <c r="H55" s="43"/>
      <c r="I55" s="43"/>
      <c r="J55" s="43"/>
      <c r="K55" s="43"/>
      <c r="L55" s="43"/>
      <c r="M55" s="43"/>
      <c r="N55" s="43"/>
      <c r="O55" s="43"/>
      <c r="P55" s="43"/>
      <c r="Q55" s="43">
        <v>12723433177</v>
      </c>
      <c r="R55" s="43">
        <v>12625084506</v>
      </c>
      <c r="S55" s="44"/>
      <c r="T55" s="44"/>
      <c r="U55" s="45">
        <v>98348671</v>
      </c>
      <c r="V55" s="5"/>
      <c r="W55" s="5"/>
    </row>
    <row r="56" spans="1:23" s="39" customFormat="1" ht="29.25" customHeight="1" x14ac:dyDescent="0.2">
      <c r="A56" s="40" t="s">
        <v>191</v>
      </c>
      <c r="B56" s="42" t="s">
        <v>179</v>
      </c>
      <c r="C56" s="43">
        <v>30000000</v>
      </c>
      <c r="D56" s="43"/>
      <c r="E56" s="43"/>
      <c r="F56" s="43">
        <v>30000000</v>
      </c>
      <c r="G56" s="43">
        <v>21000000</v>
      </c>
      <c r="H56" s="43"/>
      <c r="I56" s="43"/>
      <c r="J56" s="43"/>
      <c r="K56" s="43"/>
      <c r="L56" s="43"/>
      <c r="M56" s="43"/>
      <c r="N56" s="43"/>
      <c r="O56" s="43"/>
      <c r="P56" s="43"/>
      <c r="Q56" s="43">
        <v>30000000</v>
      </c>
      <c r="R56" s="43">
        <v>21000000</v>
      </c>
      <c r="S56" s="44"/>
      <c r="T56" s="44"/>
      <c r="U56" s="45">
        <v>9000000</v>
      </c>
      <c r="V56" s="5"/>
      <c r="W56" s="5"/>
    </row>
    <row r="57" spans="1:23" s="39" customFormat="1" ht="13.15" customHeight="1" x14ac:dyDescent="0.2">
      <c r="A57" s="40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4"/>
      <c r="T57" s="44"/>
      <c r="U57" s="45"/>
      <c r="V57" s="5"/>
      <c r="W57" s="5"/>
    </row>
    <row r="58" spans="1:23" s="39" customFormat="1" ht="24" customHeight="1" x14ac:dyDescent="0.2">
      <c r="A58" s="38"/>
      <c r="B58" s="41" t="s">
        <v>50</v>
      </c>
      <c r="C58" s="154">
        <v>6362667983</v>
      </c>
      <c r="D58" s="154">
        <v>0</v>
      </c>
      <c r="E58" s="154"/>
      <c r="F58" s="154">
        <v>6362667983</v>
      </c>
      <c r="G58" s="154">
        <v>197287718</v>
      </c>
      <c r="H58" s="154">
        <v>0</v>
      </c>
      <c r="I58" s="154">
        <v>0</v>
      </c>
      <c r="J58" s="154">
        <v>0</v>
      </c>
      <c r="K58" s="154">
        <v>0</v>
      </c>
      <c r="L58" s="154"/>
      <c r="M58" s="154">
        <v>0</v>
      </c>
      <c r="N58" s="154">
        <v>0</v>
      </c>
      <c r="O58" s="154">
        <v>0</v>
      </c>
      <c r="P58" s="154">
        <v>0</v>
      </c>
      <c r="Q58" s="154">
        <v>6362667983</v>
      </c>
      <c r="R58" s="154">
        <v>197287718</v>
      </c>
      <c r="S58" s="154">
        <v>0</v>
      </c>
      <c r="T58" s="154">
        <v>0</v>
      </c>
      <c r="U58" s="180">
        <v>6165380265</v>
      </c>
      <c r="V58" s="5"/>
      <c r="W58" s="5"/>
    </row>
    <row r="59" spans="1:23" s="39" customFormat="1" ht="19.5" customHeight="1" x14ac:dyDescent="0.2">
      <c r="A59" s="40" t="s">
        <v>193</v>
      </c>
      <c r="B59" s="42" t="s">
        <v>180</v>
      </c>
      <c r="C59" s="43">
        <v>500000000</v>
      </c>
      <c r="D59" s="43"/>
      <c r="E59" s="43"/>
      <c r="F59" s="43">
        <v>500000000</v>
      </c>
      <c r="G59" s="43">
        <v>0</v>
      </c>
      <c r="H59" s="43"/>
      <c r="I59" s="43"/>
      <c r="J59" s="43"/>
      <c r="K59" s="43"/>
      <c r="L59" s="43"/>
      <c r="M59" s="43"/>
      <c r="N59" s="43"/>
      <c r="O59" s="43"/>
      <c r="P59" s="43"/>
      <c r="Q59" s="43">
        <v>500000000</v>
      </c>
      <c r="R59" s="43">
        <v>0</v>
      </c>
      <c r="S59" s="44"/>
      <c r="T59" s="44"/>
      <c r="U59" s="45">
        <v>500000000</v>
      </c>
      <c r="V59" s="5"/>
      <c r="W59" s="5"/>
    </row>
    <row r="60" spans="1:23" s="39" customFormat="1" ht="23.25" customHeight="1" x14ac:dyDescent="0.2">
      <c r="A60" s="40" t="s">
        <v>194</v>
      </c>
      <c r="B60" s="42" t="s">
        <v>181</v>
      </c>
      <c r="C60" s="43">
        <v>5862667983</v>
      </c>
      <c r="D60" s="43"/>
      <c r="E60" s="43"/>
      <c r="F60" s="43">
        <v>5862667983</v>
      </c>
      <c r="G60" s="43">
        <v>197287718</v>
      </c>
      <c r="H60" s="43"/>
      <c r="I60" s="43"/>
      <c r="J60" s="43"/>
      <c r="K60" s="43"/>
      <c r="L60" s="43"/>
      <c r="M60" s="43"/>
      <c r="N60" s="43"/>
      <c r="O60" s="43"/>
      <c r="P60" s="43"/>
      <c r="Q60" s="43">
        <v>5862667983</v>
      </c>
      <c r="R60" s="43">
        <v>197287718</v>
      </c>
      <c r="S60" s="44"/>
      <c r="T60" s="44"/>
      <c r="U60" s="45">
        <v>5665380265</v>
      </c>
      <c r="V60" s="5"/>
      <c r="W60" s="5"/>
    </row>
    <row r="61" spans="1:23" s="39" customFormat="1" ht="13.15" customHeight="1" x14ac:dyDescent="0.2">
      <c r="A61" s="40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4"/>
      <c r="T61" s="44"/>
      <c r="U61" s="45"/>
      <c r="V61" s="5"/>
      <c r="W61" s="5"/>
    </row>
    <row r="62" spans="1:23" s="39" customFormat="1" ht="24" customHeight="1" x14ac:dyDescent="0.2">
      <c r="A62" s="38"/>
      <c r="B62" s="41" t="s">
        <v>215</v>
      </c>
      <c r="C62" s="154">
        <v>25000000</v>
      </c>
      <c r="D62" s="154">
        <v>0</v>
      </c>
      <c r="E62" s="154"/>
      <c r="F62" s="154">
        <v>25000000</v>
      </c>
      <c r="G62" s="154">
        <v>0</v>
      </c>
      <c r="H62" s="154">
        <v>0</v>
      </c>
      <c r="I62" s="154">
        <v>0</v>
      </c>
      <c r="J62" s="154">
        <v>0</v>
      </c>
      <c r="K62" s="154">
        <v>0</v>
      </c>
      <c r="L62" s="154"/>
      <c r="M62" s="154">
        <v>0</v>
      </c>
      <c r="N62" s="154">
        <v>0</v>
      </c>
      <c r="O62" s="154">
        <v>0</v>
      </c>
      <c r="P62" s="154">
        <v>0</v>
      </c>
      <c r="Q62" s="154">
        <v>25000000</v>
      </c>
      <c r="R62" s="154">
        <v>0</v>
      </c>
      <c r="S62" s="154">
        <v>0</v>
      </c>
      <c r="T62" s="154">
        <v>0</v>
      </c>
      <c r="U62" s="180">
        <v>25000000</v>
      </c>
      <c r="V62" s="5"/>
      <c r="W62" s="5"/>
    </row>
    <row r="63" spans="1:23" s="39" customFormat="1" ht="26.25" customHeight="1" x14ac:dyDescent="0.2">
      <c r="A63" s="40" t="s">
        <v>196</v>
      </c>
      <c r="B63" s="42" t="s">
        <v>195</v>
      </c>
      <c r="C63" s="43">
        <v>25000000</v>
      </c>
      <c r="D63" s="43"/>
      <c r="E63" s="43"/>
      <c r="F63" s="43">
        <v>25000000</v>
      </c>
      <c r="G63" s="43">
        <v>0</v>
      </c>
      <c r="H63" s="43"/>
      <c r="I63" s="43"/>
      <c r="J63" s="43"/>
      <c r="K63" s="43"/>
      <c r="L63" s="43"/>
      <c r="M63" s="43"/>
      <c r="N63" s="43"/>
      <c r="O63" s="43"/>
      <c r="P63" s="43"/>
      <c r="Q63" s="43">
        <v>25000000</v>
      </c>
      <c r="R63" s="43">
        <v>0</v>
      </c>
      <c r="S63" s="44"/>
      <c r="T63" s="44"/>
      <c r="U63" s="45">
        <v>25000000</v>
      </c>
      <c r="V63" s="5"/>
      <c r="W63" s="5"/>
    </row>
    <row r="64" spans="1:23" s="39" customFormat="1" ht="13.15" customHeight="1" x14ac:dyDescent="0.2">
      <c r="A64" s="40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4"/>
      <c r="T64" s="44"/>
      <c r="U64" s="45"/>
      <c r="V64" s="5"/>
      <c r="W64" s="5"/>
    </row>
    <row r="65" spans="1:23" s="39" customFormat="1" ht="24" customHeight="1" x14ac:dyDescent="0.2">
      <c r="A65" s="38"/>
      <c r="B65" s="41" t="s">
        <v>219</v>
      </c>
      <c r="C65" s="154">
        <v>6441253047</v>
      </c>
      <c r="D65" s="154">
        <v>2500000000</v>
      </c>
      <c r="E65" s="154"/>
      <c r="F65" s="154">
        <v>8941253047</v>
      </c>
      <c r="G65" s="154">
        <v>783033258</v>
      </c>
      <c r="H65" s="154">
        <v>0</v>
      </c>
      <c r="I65" s="154">
        <v>0</v>
      </c>
      <c r="J65" s="154">
        <v>0</v>
      </c>
      <c r="K65" s="154">
        <v>0</v>
      </c>
      <c r="L65" s="154"/>
      <c r="M65" s="154">
        <v>0</v>
      </c>
      <c r="N65" s="154">
        <v>0</v>
      </c>
      <c r="O65" s="154">
        <v>0</v>
      </c>
      <c r="P65" s="154">
        <v>0</v>
      </c>
      <c r="Q65" s="154">
        <v>8941253047</v>
      </c>
      <c r="R65" s="154">
        <v>783033258</v>
      </c>
      <c r="S65" s="154">
        <v>0</v>
      </c>
      <c r="T65" s="154">
        <v>0</v>
      </c>
      <c r="U65" s="180">
        <v>8058219789</v>
      </c>
      <c r="V65" s="5"/>
      <c r="W65" s="5"/>
    </row>
    <row r="66" spans="1:23" s="39" customFormat="1" ht="24" customHeight="1" x14ac:dyDescent="0.2">
      <c r="A66" s="40" t="s">
        <v>233</v>
      </c>
      <c r="B66" s="42" t="s">
        <v>238</v>
      </c>
      <c r="C66" s="43">
        <v>100000000</v>
      </c>
      <c r="D66" s="43"/>
      <c r="E66" s="43"/>
      <c r="F66" s="43">
        <v>100000000</v>
      </c>
      <c r="G66" s="43">
        <v>0</v>
      </c>
      <c r="H66" s="43"/>
      <c r="I66" s="43"/>
      <c r="J66" s="43"/>
      <c r="K66" s="43"/>
      <c r="L66" s="43"/>
      <c r="M66" s="43"/>
      <c r="N66" s="43"/>
      <c r="O66" s="43"/>
      <c r="P66" s="43"/>
      <c r="Q66" s="43">
        <v>100000000</v>
      </c>
      <c r="R66" s="43"/>
      <c r="S66" s="44"/>
      <c r="T66" s="44"/>
      <c r="U66" s="62"/>
      <c r="V66" s="5"/>
      <c r="W66" s="5"/>
    </row>
    <row r="67" spans="1:23" s="39" customFormat="1" ht="24" customHeight="1" x14ac:dyDescent="0.2">
      <c r="A67" s="40" t="s">
        <v>205</v>
      </c>
      <c r="B67" s="42" t="s">
        <v>204</v>
      </c>
      <c r="C67" s="43">
        <v>520000000</v>
      </c>
      <c r="D67" s="43"/>
      <c r="E67" s="43"/>
      <c r="F67" s="43">
        <v>520000000</v>
      </c>
      <c r="G67" s="43">
        <v>0</v>
      </c>
      <c r="H67" s="43"/>
      <c r="I67" s="43"/>
      <c r="J67" s="43"/>
      <c r="K67" s="43"/>
      <c r="L67" s="43"/>
      <c r="M67" s="43"/>
      <c r="N67" s="43"/>
      <c r="O67" s="43"/>
      <c r="P67" s="43"/>
      <c r="Q67" s="43">
        <v>520000000</v>
      </c>
      <c r="R67" s="43">
        <v>0</v>
      </c>
      <c r="S67" s="44"/>
      <c r="T67" s="44"/>
      <c r="U67" s="45">
        <v>520000000</v>
      </c>
      <c r="V67" s="5"/>
      <c r="W67" s="5"/>
    </row>
    <row r="68" spans="1:23" s="39" customFormat="1" ht="24" customHeight="1" x14ac:dyDescent="0.2">
      <c r="A68" s="40" t="s">
        <v>206</v>
      </c>
      <c r="B68" s="42" t="s">
        <v>198</v>
      </c>
      <c r="C68" s="43">
        <v>150000000</v>
      </c>
      <c r="D68" s="43"/>
      <c r="E68" s="43"/>
      <c r="F68" s="43">
        <v>150000000</v>
      </c>
      <c r="G68" s="43">
        <v>0</v>
      </c>
      <c r="H68" s="43"/>
      <c r="I68" s="43"/>
      <c r="J68" s="43"/>
      <c r="K68" s="43"/>
      <c r="L68" s="43"/>
      <c r="M68" s="43"/>
      <c r="N68" s="43"/>
      <c r="O68" s="43"/>
      <c r="P68" s="43"/>
      <c r="Q68" s="43">
        <v>150000000</v>
      </c>
      <c r="R68" s="43">
        <v>0</v>
      </c>
      <c r="S68" s="44"/>
      <c r="T68" s="44"/>
      <c r="U68" s="45">
        <v>150000000</v>
      </c>
      <c r="V68" s="5"/>
      <c r="W68" s="5"/>
    </row>
    <row r="69" spans="1:23" s="39" customFormat="1" ht="23.25" customHeight="1" x14ac:dyDescent="0.2">
      <c r="A69" s="40" t="s">
        <v>207</v>
      </c>
      <c r="B69" s="42" t="s">
        <v>199</v>
      </c>
      <c r="C69" s="43">
        <v>5671253047</v>
      </c>
      <c r="D69" s="43">
        <v>2500000000</v>
      </c>
      <c r="E69" s="43"/>
      <c r="F69" s="43">
        <v>8171253047</v>
      </c>
      <c r="G69" s="43">
        <v>783033258</v>
      </c>
      <c r="H69" s="43"/>
      <c r="I69" s="43"/>
      <c r="J69" s="43"/>
      <c r="K69" s="43"/>
      <c r="L69" s="43"/>
      <c r="M69" s="43"/>
      <c r="N69" s="43"/>
      <c r="O69" s="43"/>
      <c r="P69" s="43"/>
      <c r="Q69" s="43">
        <v>8171253047</v>
      </c>
      <c r="R69" s="43">
        <v>783033258</v>
      </c>
      <c r="S69" s="44"/>
      <c r="T69" s="44"/>
      <c r="U69" s="45">
        <v>7388219789</v>
      </c>
      <c r="V69" s="5"/>
      <c r="W69" s="5"/>
    </row>
    <row r="70" spans="1:23" s="39" customFormat="1" ht="13.15" customHeight="1" x14ac:dyDescent="0.2">
      <c r="A70" s="40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4"/>
      <c r="T70" s="44"/>
      <c r="U70" s="45"/>
      <c r="V70" s="5"/>
      <c r="W70" s="5"/>
    </row>
    <row r="71" spans="1:23" s="39" customFormat="1" ht="37.5" customHeight="1" x14ac:dyDescent="0.2">
      <c r="A71" s="38"/>
      <c r="B71" s="41" t="s">
        <v>220</v>
      </c>
      <c r="C71" s="154">
        <v>342957157</v>
      </c>
      <c r="D71" s="154">
        <v>0</v>
      </c>
      <c r="E71" s="154"/>
      <c r="F71" s="154">
        <v>342957157</v>
      </c>
      <c r="G71" s="154">
        <v>0</v>
      </c>
      <c r="H71" s="154">
        <v>0</v>
      </c>
      <c r="I71" s="154">
        <v>0</v>
      </c>
      <c r="J71" s="154">
        <v>0</v>
      </c>
      <c r="K71" s="154">
        <v>0</v>
      </c>
      <c r="L71" s="154"/>
      <c r="M71" s="154">
        <v>0</v>
      </c>
      <c r="N71" s="154">
        <v>0</v>
      </c>
      <c r="O71" s="154">
        <v>0</v>
      </c>
      <c r="P71" s="154">
        <v>0</v>
      </c>
      <c r="Q71" s="154">
        <v>342957157</v>
      </c>
      <c r="R71" s="154">
        <v>0</v>
      </c>
      <c r="S71" s="154">
        <v>0</v>
      </c>
      <c r="T71" s="154">
        <v>0</v>
      </c>
      <c r="U71" s="180">
        <v>242957157</v>
      </c>
      <c r="V71" s="5"/>
      <c r="W71" s="5"/>
    </row>
    <row r="72" spans="1:23" s="39" customFormat="1" ht="37.5" customHeight="1" x14ac:dyDescent="0.2">
      <c r="A72" s="40" t="s">
        <v>234</v>
      </c>
      <c r="B72" s="42" t="s">
        <v>235</v>
      </c>
      <c r="C72" s="43">
        <v>100000000</v>
      </c>
      <c r="D72" s="43"/>
      <c r="E72" s="43"/>
      <c r="F72" s="43">
        <v>100000000</v>
      </c>
      <c r="G72" s="43">
        <v>0</v>
      </c>
      <c r="H72" s="43"/>
      <c r="I72" s="43"/>
      <c r="J72" s="43"/>
      <c r="K72" s="43"/>
      <c r="L72" s="43"/>
      <c r="M72" s="43"/>
      <c r="N72" s="43"/>
      <c r="O72" s="43"/>
      <c r="P72" s="43"/>
      <c r="Q72" s="43">
        <v>100000000</v>
      </c>
      <c r="R72" s="43"/>
      <c r="S72" s="44"/>
      <c r="T72" s="44"/>
      <c r="U72" s="62"/>
      <c r="V72" s="5"/>
      <c r="W72" s="5"/>
    </row>
    <row r="73" spans="1:23" s="39" customFormat="1" ht="23.25" customHeight="1" x14ac:dyDescent="0.2">
      <c r="A73" s="40" t="s">
        <v>208</v>
      </c>
      <c r="B73" s="42" t="s">
        <v>197</v>
      </c>
      <c r="C73" s="43">
        <v>242957157</v>
      </c>
      <c r="D73" s="43"/>
      <c r="E73" s="43"/>
      <c r="F73" s="43">
        <v>242957157</v>
      </c>
      <c r="G73" s="43">
        <v>0</v>
      </c>
      <c r="H73" s="43"/>
      <c r="I73" s="43"/>
      <c r="J73" s="43"/>
      <c r="K73" s="43"/>
      <c r="L73" s="43"/>
      <c r="M73" s="43"/>
      <c r="N73" s="43"/>
      <c r="O73" s="43"/>
      <c r="P73" s="43"/>
      <c r="Q73" s="43">
        <v>242957157</v>
      </c>
      <c r="R73" s="43">
        <v>0</v>
      </c>
      <c r="S73" s="44"/>
      <c r="T73" s="44"/>
      <c r="U73" s="45">
        <v>242957157</v>
      </c>
      <c r="V73" s="5"/>
      <c r="W73" s="5"/>
    </row>
    <row r="74" spans="1:23" s="39" customFormat="1" ht="13.15" customHeight="1" x14ac:dyDescent="0.2">
      <c r="A74" s="40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4"/>
      <c r="T74" s="44"/>
      <c r="U74" s="45"/>
      <c r="V74" s="5"/>
      <c r="W74" s="5"/>
    </row>
    <row r="75" spans="1:23" s="39" customFormat="1" ht="24.75" customHeight="1" x14ac:dyDescent="0.2">
      <c r="A75" s="38"/>
      <c r="B75" s="41" t="s">
        <v>216</v>
      </c>
      <c r="C75" s="154">
        <v>150000000</v>
      </c>
      <c r="D75" s="154">
        <v>0</v>
      </c>
      <c r="E75" s="154"/>
      <c r="F75" s="154">
        <v>150000000</v>
      </c>
      <c r="G75" s="154">
        <v>0</v>
      </c>
      <c r="H75" s="154">
        <v>0</v>
      </c>
      <c r="I75" s="154">
        <v>0</v>
      </c>
      <c r="J75" s="154">
        <v>0</v>
      </c>
      <c r="K75" s="154">
        <v>0</v>
      </c>
      <c r="L75" s="154"/>
      <c r="M75" s="154">
        <v>0</v>
      </c>
      <c r="N75" s="154">
        <v>0</v>
      </c>
      <c r="O75" s="154">
        <v>0</v>
      </c>
      <c r="P75" s="154">
        <v>0</v>
      </c>
      <c r="Q75" s="154">
        <v>150000000</v>
      </c>
      <c r="R75" s="154">
        <v>0</v>
      </c>
      <c r="S75" s="154">
        <v>0</v>
      </c>
      <c r="T75" s="154">
        <v>0</v>
      </c>
      <c r="U75" s="180">
        <v>100000000</v>
      </c>
      <c r="V75" s="5"/>
      <c r="W75" s="5"/>
    </row>
    <row r="76" spans="1:23" s="39" customFormat="1" ht="23.25" customHeight="1" x14ac:dyDescent="0.2">
      <c r="A76" s="40" t="s">
        <v>209</v>
      </c>
      <c r="B76" s="42" t="s">
        <v>200</v>
      </c>
      <c r="C76" s="43">
        <v>100000000</v>
      </c>
      <c r="D76" s="43"/>
      <c r="E76" s="43"/>
      <c r="F76" s="43">
        <v>100000000</v>
      </c>
      <c r="G76" s="43">
        <v>0</v>
      </c>
      <c r="H76" s="43"/>
      <c r="I76" s="43"/>
      <c r="J76" s="43"/>
      <c r="K76" s="43"/>
      <c r="L76" s="43"/>
      <c r="M76" s="43"/>
      <c r="N76" s="43"/>
      <c r="O76" s="43"/>
      <c r="P76" s="43"/>
      <c r="Q76" s="43">
        <v>100000000</v>
      </c>
      <c r="R76" s="43">
        <v>0</v>
      </c>
      <c r="S76" s="44"/>
      <c r="T76" s="44"/>
      <c r="U76" s="45">
        <v>100000000</v>
      </c>
      <c r="V76" s="5"/>
      <c r="W76" s="5"/>
    </row>
    <row r="77" spans="1:23" s="39" customFormat="1" ht="24" customHeight="1" x14ac:dyDescent="0.2">
      <c r="A77" s="40" t="s">
        <v>236</v>
      </c>
      <c r="B77" s="42" t="s">
        <v>237</v>
      </c>
      <c r="C77" s="43">
        <v>50000000</v>
      </c>
      <c r="D77" s="43"/>
      <c r="E77" s="43"/>
      <c r="F77" s="43">
        <v>50000000</v>
      </c>
      <c r="G77" s="43">
        <v>0</v>
      </c>
      <c r="H77" s="43"/>
      <c r="I77" s="43"/>
      <c r="J77" s="43"/>
      <c r="K77" s="43"/>
      <c r="L77" s="43"/>
      <c r="M77" s="43"/>
      <c r="N77" s="43"/>
      <c r="O77" s="43"/>
      <c r="P77" s="43"/>
      <c r="Q77" s="43">
        <v>50000000</v>
      </c>
      <c r="R77" s="43"/>
      <c r="S77" s="44"/>
      <c r="T77" s="44"/>
      <c r="U77" s="45"/>
      <c r="V77" s="5"/>
      <c r="W77" s="5"/>
    </row>
    <row r="78" spans="1:23" s="39" customFormat="1" ht="35.25" customHeight="1" x14ac:dyDescent="0.2">
      <c r="A78" s="38"/>
      <c r="B78" s="41" t="s">
        <v>217</v>
      </c>
      <c r="C78" s="154">
        <v>1030000000</v>
      </c>
      <c r="D78" s="154">
        <v>0</v>
      </c>
      <c r="E78" s="154"/>
      <c r="F78" s="154">
        <v>1030000000</v>
      </c>
      <c r="G78" s="154">
        <v>524584037</v>
      </c>
      <c r="H78" s="154">
        <v>0</v>
      </c>
      <c r="I78" s="154">
        <v>0</v>
      </c>
      <c r="J78" s="154">
        <v>0</v>
      </c>
      <c r="K78" s="154">
        <v>0</v>
      </c>
      <c r="L78" s="154"/>
      <c r="M78" s="154">
        <v>0</v>
      </c>
      <c r="N78" s="154">
        <v>0</v>
      </c>
      <c r="O78" s="154">
        <v>0</v>
      </c>
      <c r="P78" s="154">
        <v>0</v>
      </c>
      <c r="Q78" s="154">
        <v>1030000000</v>
      </c>
      <c r="R78" s="154">
        <v>524584037</v>
      </c>
      <c r="S78" s="154">
        <v>0</v>
      </c>
      <c r="T78" s="154">
        <v>0</v>
      </c>
      <c r="U78" s="180">
        <v>505415963</v>
      </c>
      <c r="V78" s="5"/>
      <c r="W78" s="5"/>
    </row>
    <row r="79" spans="1:23" s="39" customFormat="1" ht="24" customHeight="1" x14ac:dyDescent="0.2">
      <c r="A79" s="40" t="s">
        <v>210</v>
      </c>
      <c r="B79" s="42" t="s">
        <v>201</v>
      </c>
      <c r="C79" s="43">
        <v>50000000</v>
      </c>
      <c r="D79" s="159">
        <v>0</v>
      </c>
      <c r="E79" s="159"/>
      <c r="F79" s="43">
        <v>50000000</v>
      </c>
      <c r="G79" s="43">
        <v>10000000</v>
      </c>
      <c r="H79" s="43"/>
      <c r="I79" s="43"/>
      <c r="J79" s="43"/>
      <c r="K79" s="43"/>
      <c r="L79" s="43"/>
      <c r="M79" s="43"/>
      <c r="N79" s="43"/>
      <c r="O79" s="43"/>
      <c r="P79" s="43"/>
      <c r="Q79" s="43">
        <v>50000000</v>
      </c>
      <c r="R79" s="43">
        <v>10000000</v>
      </c>
      <c r="S79" s="44"/>
      <c r="T79" s="44"/>
      <c r="U79" s="45">
        <v>40000000</v>
      </c>
      <c r="V79" s="5"/>
      <c r="W79" s="5"/>
    </row>
    <row r="80" spans="1:23" s="39" customFormat="1" ht="20.25" customHeight="1" x14ac:dyDescent="0.2">
      <c r="A80" s="40" t="s">
        <v>211</v>
      </c>
      <c r="B80" s="42" t="s">
        <v>202</v>
      </c>
      <c r="C80" s="43">
        <v>200000000</v>
      </c>
      <c r="D80" s="43"/>
      <c r="E80" s="43"/>
      <c r="F80" s="43">
        <v>200000000</v>
      </c>
      <c r="G80" s="43">
        <v>2840418</v>
      </c>
      <c r="H80" s="43"/>
      <c r="I80" s="43"/>
      <c r="J80" s="43"/>
      <c r="K80" s="43"/>
      <c r="L80" s="43"/>
      <c r="M80" s="43"/>
      <c r="N80" s="43"/>
      <c r="O80" s="43"/>
      <c r="P80" s="43"/>
      <c r="Q80" s="43">
        <v>200000000</v>
      </c>
      <c r="R80" s="43">
        <v>2840418</v>
      </c>
      <c r="S80" s="44"/>
      <c r="T80" s="44"/>
      <c r="U80" s="45">
        <v>197159582</v>
      </c>
      <c r="V80" s="5"/>
      <c r="W80" s="5"/>
    </row>
    <row r="81" spans="1:23" s="39" customFormat="1" ht="13.15" customHeight="1" x14ac:dyDescent="0.2">
      <c r="A81" s="40" t="s">
        <v>212</v>
      </c>
      <c r="B81" s="42" t="s">
        <v>218</v>
      </c>
      <c r="C81" s="43">
        <v>630000000</v>
      </c>
      <c r="D81" s="43"/>
      <c r="E81" s="43"/>
      <c r="F81" s="43">
        <v>630000000</v>
      </c>
      <c r="G81" s="43">
        <v>511743619</v>
      </c>
      <c r="H81" s="43"/>
      <c r="I81" s="43"/>
      <c r="J81" s="43"/>
      <c r="K81" s="43"/>
      <c r="L81" s="43"/>
      <c r="M81" s="43"/>
      <c r="N81" s="43"/>
      <c r="O81" s="43"/>
      <c r="P81" s="43"/>
      <c r="Q81" s="43">
        <v>630000000</v>
      </c>
      <c r="R81" s="43">
        <v>511743619</v>
      </c>
      <c r="S81" s="44"/>
      <c r="T81" s="44"/>
      <c r="U81" s="45">
        <v>118256381</v>
      </c>
      <c r="V81" s="5"/>
      <c r="W81" s="5"/>
    </row>
    <row r="82" spans="1:23" s="39" customFormat="1" ht="13.15" customHeight="1" x14ac:dyDescent="0.2">
      <c r="A82" s="40" t="s">
        <v>213</v>
      </c>
      <c r="B82" s="42" t="s">
        <v>203</v>
      </c>
      <c r="C82" s="43">
        <v>150000000</v>
      </c>
      <c r="D82" s="43"/>
      <c r="E82" s="43"/>
      <c r="F82" s="43">
        <v>150000000</v>
      </c>
      <c r="G82" s="43">
        <v>0</v>
      </c>
      <c r="H82" s="43"/>
      <c r="I82" s="43"/>
      <c r="J82" s="43"/>
      <c r="K82" s="43"/>
      <c r="L82" s="43"/>
      <c r="M82" s="43"/>
      <c r="N82" s="43"/>
      <c r="O82" s="43"/>
      <c r="P82" s="43"/>
      <c r="Q82" s="43">
        <v>150000000</v>
      </c>
      <c r="R82" s="43">
        <v>0</v>
      </c>
      <c r="S82" s="44"/>
      <c r="T82" s="44"/>
      <c r="U82" s="45">
        <v>150000000</v>
      </c>
      <c r="V82" s="5"/>
      <c r="W82" s="5"/>
    </row>
    <row r="83" spans="1:23" s="39" customFormat="1" ht="12" x14ac:dyDescent="0.2">
      <c r="A83" s="40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4"/>
      <c r="T83" s="44"/>
      <c r="U83" s="45"/>
      <c r="V83" s="5"/>
      <c r="W83" s="5"/>
    </row>
    <row r="84" spans="1:23" s="6" customFormat="1" thickBot="1" x14ac:dyDescent="0.25">
      <c r="A84" s="201">
        <v>7</v>
      </c>
      <c r="B84" s="202" t="s">
        <v>46</v>
      </c>
      <c r="C84" s="70">
        <v>0</v>
      </c>
      <c r="D84" s="70">
        <v>0</v>
      </c>
      <c r="E84" s="70"/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/>
      <c r="M84" s="70">
        <v>0</v>
      </c>
      <c r="N84" s="70">
        <v>0</v>
      </c>
      <c r="O84" s="70">
        <v>0</v>
      </c>
      <c r="P84" s="70">
        <v>0</v>
      </c>
      <c r="Q84" s="70">
        <v>0</v>
      </c>
      <c r="R84" s="153">
        <v>0</v>
      </c>
      <c r="S84" s="152"/>
      <c r="T84" s="71"/>
      <c r="U84" s="71">
        <v>0</v>
      </c>
      <c r="V84" s="5"/>
      <c r="W84" s="5"/>
    </row>
    <row r="85" spans="1:23" ht="13.5" thickBot="1" x14ac:dyDescent="0.25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72"/>
      <c r="V85" s="5"/>
      <c r="W85" s="5"/>
    </row>
    <row r="86" spans="1:23" ht="13.5" thickBot="1" x14ac:dyDescent="0.25">
      <c r="A86" s="30"/>
      <c r="B86" s="73" t="s">
        <v>47</v>
      </c>
      <c r="C86" s="74">
        <v>49475995389</v>
      </c>
      <c r="D86" s="74">
        <v>2516587816</v>
      </c>
      <c r="E86" s="74">
        <v>16587816</v>
      </c>
      <c r="F86" s="74">
        <v>51975995389</v>
      </c>
      <c r="G86" s="74">
        <v>21811980483</v>
      </c>
      <c r="H86" s="74" t="e">
        <v>#REF!</v>
      </c>
      <c r="I86" s="74" t="e">
        <v>#REF!</v>
      </c>
      <c r="J86" s="74">
        <v>4768431000</v>
      </c>
      <c r="K86" s="74">
        <v>0</v>
      </c>
      <c r="L86" s="74">
        <v>0</v>
      </c>
      <c r="M86" s="74">
        <v>4768431000</v>
      </c>
      <c r="N86" s="74">
        <v>675315202</v>
      </c>
      <c r="O86" s="74" t="e">
        <v>#REF!</v>
      </c>
      <c r="P86" s="74" t="e">
        <v>#REF!</v>
      </c>
      <c r="Q86" s="74">
        <v>56744426389</v>
      </c>
      <c r="R86" s="74">
        <v>22487295685</v>
      </c>
      <c r="S86" s="75"/>
      <c r="T86" s="75"/>
      <c r="U86" s="76">
        <v>34007130704</v>
      </c>
      <c r="V86" s="11"/>
      <c r="W86" s="11"/>
    </row>
    <row r="87" spans="1:23" x14ac:dyDescent="0.2">
      <c r="F87" s="11"/>
      <c r="G87" s="11"/>
      <c r="H87" s="11"/>
      <c r="I87" s="11"/>
      <c r="Q87" s="11"/>
      <c r="R87" s="11"/>
      <c r="S87" s="11"/>
      <c r="T87" s="11"/>
      <c r="U87" s="11"/>
    </row>
    <row r="88" spans="1:23" x14ac:dyDescent="0.2">
      <c r="F88" s="11"/>
      <c r="G88" s="11"/>
      <c r="H88" s="11"/>
      <c r="I88" s="11"/>
      <c r="Q88" s="11"/>
      <c r="R88" s="11"/>
      <c r="S88" s="11"/>
      <c r="T88" s="11"/>
      <c r="U88" s="11"/>
    </row>
    <row r="89" spans="1:23" ht="13.5" thickBot="1" x14ac:dyDescent="0.25">
      <c r="F89" s="11"/>
      <c r="G89" s="11"/>
      <c r="H89" s="11"/>
      <c r="I89" s="11"/>
      <c r="Q89" s="11"/>
      <c r="R89" s="11"/>
      <c r="S89" s="11"/>
      <c r="T89" s="11"/>
      <c r="U89" s="11"/>
    </row>
    <row r="90" spans="1:23" x14ac:dyDescent="0.2">
      <c r="A90" s="235" t="s">
        <v>52</v>
      </c>
      <c r="B90" s="236"/>
      <c r="C90" s="236"/>
      <c r="D90" s="236"/>
      <c r="E90" s="236"/>
      <c r="F90" s="236"/>
      <c r="G90" s="237"/>
      <c r="H90" s="11"/>
      <c r="I90" s="11"/>
      <c r="Q90" s="11"/>
      <c r="R90" s="11"/>
      <c r="S90" s="11"/>
      <c r="T90" s="11"/>
      <c r="U90" s="11"/>
    </row>
    <row r="91" spans="1:23" x14ac:dyDescent="0.2">
      <c r="A91" s="238" t="s">
        <v>48</v>
      </c>
      <c r="B91" s="244"/>
      <c r="C91" s="244"/>
      <c r="D91" s="244"/>
      <c r="E91" s="244"/>
      <c r="F91" s="244"/>
      <c r="G91" s="240"/>
      <c r="H91" s="11"/>
      <c r="I91" s="11"/>
      <c r="Q91" s="11"/>
      <c r="R91" s="11"/>
      <c r="S91" s="11"/>
      <c r="T91" s="11"/>
      <c r="U91" s="11"/>
    </row>
    <row r="92" spans="1:23" x14ac:dyDescent="0.2">
      <c r="A92" s="238" t="s">
        <v>229</v>
      </c>
      <c r="B92" s="244"/>
      <c r="C92" s="244"/>
      <c r="D92" s="244"/>
      <c r="E92" s="244"/>
      <c r="F92" s="244"/>
      <c r="G92" s="240"/>
      <c r="H92" s="11"/>
      <c r="I92" s="11"/>
      <c r="Q92" s="11"/>
      <c r="R92" s="11"/>
      <c r="S92" s="11"/>
      <c r="T92" s="11"/>
      <c r="U92" s="11"/>
    </row>
    <row r="93" spans="1:23" ht="13.5" thickBot="1" x14ac:dyDescent="0.25">
      <c r="A93" s="241" t="s">
        <v>245</v>
      </c>
      <c r="B93" s="242"/>
      <c r="C93" s="242"/>
      <c r="D93" s="242"/>
      <c r="E93" s="242"/>
      <c r="F93" s="242"/>
      <c r="G93" s="243"/>
      <c r="H93" s="11"/>
      <c r="I93" s="11"/>
      <c r="Q93" s="11"/>
      <c r="R93" s="11"/>
      <c r="S93" s="11"/>
      <c r="T93" s="11"/>
      <c r="U93" s="11"/>
    </row>
    <row r="94" spans="1:23" ht="31.5" customHeight="1" thickBot="1" x14ac:dyDescent="0.25">
      <c r="A94" s="23"/>
      <c r="B94" s="228" t="s">
        <v>27</v>
      </c>
      <c r="C94" s="230" t="s">
        <v>256</v>
      </c>
      <c r="D94" s="231"/>
      <c r="E94" s="231"/>
      <c r="F94" s="231"/>
      <c r="G94" s="233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11"/>
    </row>
    <row r="95" spans="1:23" ht="26.25" customHeight="1" thickBot="1" x14ac:dyDescent="0.25">
      <c r="A95" s="34"/>
      <c r="B95" s="229"/>
      <c r="C95" s="205" t="s">
        <v>53</v>
      </c>
      <c r="D95" s="46" t="s">
        <v>240</v>
      </c>
      <c r="E95" s="46" t="s">
        <v>241</v>
      </c>
      <c r="F95" s="46" t="s">
        <v>54</v>
      </c>
      <c r="G95" s="46" t="s">
        <v>55</v>
      </c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11"/>
    </row>
    <row r="96" spans="1:23" ht="36" x14ac:dyDescent="0.2">
      <c r="A96" s="40" t="s">
        <v>257</v>
      </c>
      <c r="B96" s="42" t="s">
        <v>260</v>
      </c>
      <c r="C96" s="43">
        <v>40781172378.379997</v>
      </c>
      <c r="D96" s="43"/>
      <c r="E96" s="43"/>
      <c r="F96" s="43">
        <f>+D96+C96</f>
        <v>40781172378.379997</v>
      </c>
      <c r="G96" s="45">
        <v>77400000</v>
      </c>
      <c r="H96" s="43"/>
      <c r="I96" s="44"/>
      <c r="J96" s="210"/>
      <c r="K96" s="210"/>
      <c r="L96" s="210"/>
      <c r="M96" s="210"/>
      <c r="N96" s="211"/>
      <c r="O96" s="210"/>
      <c r="P96" s="210"/>
      <c r="Q96" s="210"/>
      <c r="R96" s="210"/>
      <c r="S96" s="210"/>
      <c r="T96" s="210"/>
      <c r="U96" s="11"/>
    </row>
    <row r="97" spans="1:21" ht="36" x14ac:dyDescent="0.2">
      <c r="A97" s="40" t="s">
        <v>258</v>
      </c>
      <c r="B97" s="42" t="s">
        <v>261</v>
      </c>
      <c r="C97" s="43">
        <v>25375830600.27</v>
      </c>
      <c r="D97" s="43"/>
      <c r="E97" s="43"/>
      <c r="F97" s="43">
        <f>+D97+C97</f>
        <v>25375830600.27</v>
      </c>
      <c r="G97" s="45">
        <v>0</v>
      </c>
      <c r="H97" s="43"/>
      <c r="I97" s="44"/>
      <c r="J97" s="210"/>
      <c r="K97" s="210"/>
      <c r="L97" s="210"/>
      <c r="M97" s="210"/>
      <c r="N97" s="211"/>
      <c r="O97" s="210"/>
      <c r="P97" s="210"/>
      <c r="Q97" s="210"/>
      <c r="R97" s="210"/>
      <c r="S97" s="210"/>
      <c r="T97" s="210"/>
      <c r="U97" s="211"/>
    </row>
    <row r="98" spans="1:21" ht="36.75" thickBot="1" x14ac:dyDescent="0.25">
      <c r="A98" s="40" t="s">
        <v>259</v>
      </c>
      <c r="B98" s="42" t="s">
        <v>262</v>
      </c>
      <c r="C98" s="43">
        <v>12900605538.450001</v>
      </c>
      <c r="D98" s="43"/>
      <c r="E98" s="43"/>
      <c r="F98" s="43">
        <f>+D98+C98</f>
        <v>12900605538.450001</v>
      </c>
      <c r="G98" s="45">
        <v>0</v>
      </c>
      <c r="H98" s="43"/>
      <c r="I98" s="44"/>
      <c r="J98" s="210"/>
      <c r="K98" s="210"/>
      <c r="L98" s="210"/>
      <c r="M98" s="210"/>
      <c r="N98" s="211"/>
      <c r="O98" s="210"/>
      <c r="P98" s="210"/>
      <c r="Q98" s="210"/>
      <c r="R98" s="210"/>
      <c r="S98" s="210"/>
      <c r="T98" s="210"/>
      <c r="U98" s="211"/>
    </row>
    <row r="99" spans="1:21" ht="13.5" thickBot="1" x14ac:dyDescent="0.25">
      <c r="A99" s="30"/>
      <c r="B99" s="73" t="s">
        <v>263</v>
      </c>
      <c r="C99" s="74">
        <f>SUM(C96:C98)</f>
        <v>79057608517.099991</v>
      </c>
      <c r="D99" s="74">
        <f t="shared" ref="D99:G99" si="0">SUM(D96:D98)</f>
        <v>0</v>
      </c>
      <c r="E99" s="74">
        <f t="shared" si="0"/>
        <v>0</v>
      </c>
      <c r="F99" s="74">
        <f t="shared" si="0"/>
        <v>79057608517.099991</v>
      </c>
      <c r="G99" s="76">
        <f t="shared" si="0"/>
        <v>77400000</v>
      </c>
      <c r="H99" s="246">
        <f>+H48+H45</f>
        <v>0</v>
      </c>
      <c r="I99" s="75">
        <f>+I48+I45</f>
        <v>0</v>
      </c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</row>
    <row r="100" spans="1:21" x14ac:dyDescent="0.2">
      <c r="J100" s="212"/>
      <c r="K100" s="212"/>
      <c r="L100" s="212"/>
      <c r="M100" s="212"/>
      <c r="N100" s="212"/>
      <c r="O100" s="212"/>
      <c r="P100" s="212"/>
      <c r="Q100" s="212"/>
    </row>
  </sheetData>
  <mergeCells count="15">
    <mergeCell ref="Q6:U6"/>
    <mergeCell ref="A1:U1"/>
    <mergeCell ref="A2:U2"/>
    <mergeCell ref="A3:U3"/>
    <mergeCell ref="A4:U4"/>
    <mergeCell ref="A5:U5"/>
    <mergeCell ref="B94:B95"/>
    <mergeCell ref="C94:G94"/>
    <mergeCell ref="B6:B7"/>
    <mergeCell ref="C6:G6"/>
    <mergeCell ref="J6:N6"/>
    <mergeCell ref="A90:G90"/>
    <mergeCell ref="A91:G91"/>
    <mergeCell ref="A92:G92"/>
    <mergeCell ref="A93:G93"/>
  </mergeCells>
  <pageMargins left="0.31496062992125984" right="0.35433070866141736" top="0.38" bottom="0.28999999999999998" header="0.52" footer="0.17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MARZO 2021</vt:lpstr>
      <vt:lpstr>GASTOS MARZO 2021</vt:lpstr>
      <vt:lpstr>'GASTOS MARZO 2021'!Área_de_impresión</vt:lpstr>
      <vt:lpstr>'INGRESOS MARZO 2021'!Área_de_impresión</vt:lpstr>
      <vt:lpstr>'GASTOS MARZO 2021'!Títulos_a_imprimir</vt:lpstr>
      <vt:lpstr>'INGRESOS MARZO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2021-06-11T14:46:10Z</cp:lastPrinted>
  <dcterms:created xsi:type="dcterms:W3CDTF">2004-01-28T22:51:19Z</dcterms:created>
  <dcterms:modified xsi:type="dcterms:W3CDTF">2021-06-11T14:48:57Z</dcterms:modified>
</cp:coreProperties>
</file>