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-1\Desktop\EJECUCIONES\"/>
    </mc:Choice>
  </mc:AlternateContent>
  <bookViews>
    <workbookView xWindow="0" yWindow="0" windowWidth="20490" windowHeight="7620" tabRatio="785" activeTab="1"/>
  </bookViews>
  <sheets>
    <sheet name="INGRESOS MAYO 2021" sheetId="15" r:id="rId1"/>
    <sheet name="GASTOS MAYO 2021" sheetId="17" r:id="rId2"/>
  </sheets>
  <externalReferences>
    <externalReference r:id="rId3"/>
  </externalReferences>
  <definedNames>
    <definedName name="_xlnm.Print_Area" localSheetId="1">'GASTOS MAYO 2021'!$A$1:$U$99</definedName>
    <definedName name="_xlnm.Print_Area" localSheetId="0">'INGRESOS MAYO 2021'!$B$1:$H$99</definedName>
    <definedName name="_xlnm.Print_Titles" localSheetId="1">'GASTOS MAYO 2021'!$1:$7</definedName>
    <definedName name="_xlnm.Print_Titles" localSheetId="0">'INGRESOS MAYO 2021'!$1:$6</definedName>
  </definedNames>
  <calcPr calcId="162913"/>
</workbook>
</file>

<file path=xl/calcChain.xml><?xml version="1.0" encoding="utf-8"?>
<calcChain xmlns="http://schemas.openxmlformats.org/spreadsheetml/2006/main">
  <c r="AE32" i="15" l="1"/>
  <c r="AE33" i="15"/>
  <c r="AE35" i="15"/>
  <c r="AE36" i="15"/>
  <c r="AE31" i="15" l="1"/>
  <c r="AE34" i="15"/>
  <c r="AE62" i="15" l="1"/>
  <c r="AE63" i="15"/>
  <c r="AE58" i="15" l="1"/>
  <c r="AE57" i="15"/>
  <c r="AE75" i="15" l="1"/>
  <c r="AE74" i="15"/>
  <c r="AE73" i="15"/>
  <c r="AE72" i="15"/>
  <c r="AE66" i="15"/>
  <c r="AE55" i="15"/>
  <c r="AE54" i="15"/>
  <c r="AE53" i="15"/>
  <c r="AE52" i="15"/>
  <c r="AE50" i="15"/>
  <c r="AE43" i="15"/>
  <c r="S69" i="15" l="1"/>
  <c r="T69" i="15" s="1"/>
  <c r="S70" i="15"/>
  <c r="AE64" i="15" l="1"/>
  <c r="N75" i="15" l="1"/>
  <c r="N78" i="15"/>
  <c r="K78" i="15" l="1"/>
  <c r="M78" i="15" l="1"/>
  <c r="I78" i="15" l="1"/>
  <c r="I70" i="15" l="1"/>
  <c r="AE59" i="15" l="1"/>
  <c r="AE25" i="15"/>
  <c r="AE76" i="15"/>
  <c r="AE70" i="15"/>
  <c r="AE69" i="15"/>
  <c r="AE65" i="15"/>
  <c r="AE41" i="15"/>
  <c r="AE40" i="15"/>
  <c r="AE29" i="15"/>
  <c r="AE28" i="15"/>
  <c r="AE27" i="15"/>
  <c r="AE26" i="15"/>
  <c r="AE24" i="15"/>
  <c r="AE14" i="15"/>
  <c r="AE11" i="15"/>
  <c r="AE10" i="15" l="1"/>
  <c r="AE22" i="15"/>
  <c r="AE56" i="15"/>
  <c r="AE51" i="15"/>
  <c r="AE23" i="15"/>
  <c r="AF25" i="15"/>
  <c r="AE45" i="15"/>
  <c r="AE49" i="15"/>
  <c r="AE46" i="15"/>
  <c r="AE47" i="15"/>
  <c r="AE71" i="15"/>
  <c r="P78" i="15"/>
  <c r="AE78" i="15"/>
  <c r="AE48" i="15"/>
  <c r="AE39" i="15" l="1"/>
  <c r="AE13" i="15"/>
  <c r="AE68" i="15"/>
  <c r="AE77" i="15"/>
  <c r="AE44" i="15"/>
  <c r="AE60" i="15"/>
  <c r="AE61" i="15"/>
  <c r="AE67" i="15" l="1"/>
  <c r="AE30" i="15"/>
  <c r="AE42" i="15" l="1"/>
  <c r="AE16" i="15" l="1"/>
  <c r="AE15" i="15" l="1"/>
  <c r="AE12" i="15" l="1"/>
  <c r="AE80" i="15" l="1"/>
</calcChain>
</file>

<file path=xl/sharedStrings.xml><?xml version="1.0" encoding="utf-8"?>
<sst xmlns="http://schemas.openxmlformats.org/spreadsheetml/2006/main" count="265" uniqueCount="221">
  <si>
    <t>NIVEL RENTISTICO</t>
  </si>
  <si>
    <t>INGRESOS PROPIOS</t>
  </si>
  <si>
    <t>INGRESOS CORRIENTES</t>
  </si>
  <si>
    <t>Tributarios</t>
  </si>
  <si>
    <t>No Tributarios</t>
  </si>
  <si>
    <t>Venta de Bienes y Servicios</t>
  </si>
  <si>
    <t>Licencias, permisos y tramites ambientales</t>
  </si>
  <si>
    <t>Aportes de otras entidades</t>
  </si>
  <si>
    <t>Otros Ingresos</t>
  </si>
  <si>
    <t>Tasa por Uso del Agua</t>
  </si>
  <si>
    <t>Tasa Aprovechamiento Forestal</t>
  </si>
  <si>
    <t>Multas y sanciones</t>
  </si>
  <si>
    <t>RECURSOS DE CAPITAL</t>
  </si>
  <si>
    <t>Crédito externo</t>
  </si>
  <si>
    <t>Perfeccionado</t>
  </si>
  <si>
    <t>Autorizado</t>
  </si>
  <si>
    <t>Crédito Interno</t>
  </si>
  <si>
    <t>Rendimientos Financieros</t>
  </si>
  <si>
    <t>Recursos del Balance</t>
  </si>
  <si>
    <t>Venta de Activos</t>
  </si>
  <si>
    <t>Cancelación de Reservas</t>
  </si>
  <si>
    <t>Recuperación de Cartera</t>
  </si>
  <si>
    <t>Otros Recursos del Balance</t>
  </si>
  <si>
    <t>Donaciones</t>
  </si>
  <si>
    <t>RENTAS PARAFISCALES</t>
  </si>
  <si>
    <t>APORTES DE LA NACION</t>
  </si>
  <si>
    <t>Funcionamiento</t>
  </si>
  <si>
    <t>Inversión</t>
  </si>
  <si>
    <t>CONCEPTO</t>
  </si>
  <si>
    <t>RECURSOS PROPIOS
$</t>
  </si>
  <si>
    <t>RECURSOS DE LA NACION 
$</t>
  </si>
  <si>
    <t>TOTAL RECURSOS 
(PROPIOS -NACION)
$</t>
  </si>
  <si>
    <t>GASTOS DE PERSONAL</t>
  </si>
  <si>
    <t>GASTOS GENERALES</t>
  </si>
  <si>
    <t>Adquisición de Bienes</t>
  </si>
  <si>
    <t>Adquisición de Servicios</t>
  </si>
  <si>
    <t>Impuestos y Multas</t>
  </si>
  <si>
    <t>TRANSFERENCIAS CORRIENTES</t>
  </si>
  <si>
    <t>ADMINISTRACION PUBLICA CENTRAL</t>
  </si>
  <si>
    <t>Fondo de Compensación Ambiental</t>
  </si>
  <si>
    <t xml:space="preserve">TRANSFERENCIAS PREVISION Y SEGURIDAD SOCIAL </t>
  </si>
  <si>
    <t>Mesadas Pensionales</t>
  </si>
  <si>
    <t>OTRAS TRANSFERENCIAS</t>
  </si>
  <si>
    <t>SENTENCIAS Y CONCILIACIONES</t>
  </si>
  <si>
    <t>Sentencias y Conciliaciones</t>
  </si>
  <si>
    <t xml:space="preserve">OTRAS 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</si>
  <si>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</si>
  <si>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</si>
  <si>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</si>
  <si>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</si>
  <si>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Seguimiento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</si>
  <si>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</si>
  <si>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</si>
  <si>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</si>
  <si>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</si>
  <si>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</si>
  <si>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</si>
  <si>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</si>
  <si>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1-R21</t>
  </si>
  <si>
    <t>204-R21</t>
  </si>
  <si>
    <t>203 -R 10-20</t>
  </si>
  <si>
    <t>203 -R 21</t>
  </si>
  <si>
    <t>3211-R10-20</t>
  </si>
  <si>
    <t>Cuota de Auditaje Contraloría Nacional</t>
  </si>
  <si>
    <t>3511-R20</t>
  </si>
  <si>
    <t>361-R20</t>
  </si>
  <si>
    <t>3621-R20</t>
  </si>
  <si>
    <t>3621-R21</t>
  </si>
  <si>
    <t>3212-R20</t>
  </si>
  <si>
    <t>204- R 10- 20</t>
  </si>
  <si>
    <t>1- R 10-20</t>
  </si>
  <si>
    <t>ANEXO 5-1</t>
  </si>
  <si>
    <t>INFORME PRESUPUESTAL DE INGRESOS</t>
  </si>
  <si>
    <t>PRESUPUESTO INICIAL</t>
  </si>
  <si>
    <t>PRESUPUESTO DEFINITIVO</t>
  </si>
  <si>
    <t>Sobretasa ambiental al impuesto predial</t>
  </si>
  <si>
    <t>Sobretasa ambiental al peaje</t>
  </si>
  <si>
    <t>Tasa Retributiva y Compensatoria</t>
  </si>
  <si>
    <t>Tasa por movilización forestal</t>
  </si>
  <si>
    <t xml:space="preserve">Rendimientos Financieros -Propios </t>
  </si>
  <si>
    <t>Rendimientos Financieros- Sobret. Amb.Peaje</t>
  </si>
  <si>
    <t>Excedente Financiero</t>
  </si>
  <si>
    <t>Excedentes Financieros -Propios</t>
  </si>
  <si>
    <t>Excedentes Financieros - Sobret. Amb Peaje</t>
  </si>
  <si>
    <t>Excedentes Financieros - Tasa Retributiva</t>
  </si>
  <si>
    <t>Excedentes Financieros - Aprovecham. Forestal</t>
  </si>
  <si>
    <t>Excedentes Financieros - Tasa Uso Agua</t>
  </si>
  <si>
    <t>Recuperación de Cartera-  Propios</t>
  </si>
  <si>
    <t>Recuperación de Cartera-  Sobret.Amb.Peaje</t>
  </si>
  <si>
    <t>Recuperación de Cartera- Tasa retributiva</t>
  </si>
  <si>
    <t>Recuperación de Cartera- Aprovecham. Forestal</t>
  </si>
  <si>
    <t>Recuperación de Cartera- Tasa  Uso Agua</t>
  </si>
  <si>
    <t xml:space="preserve">Vigencias expiradas </t>
  </si>
  <si>
    <t>Vigencias expiradas - Propios</t>
  </si>
  <si>
    <t>Vigencias expiradas - Agua</t>
  </si>
  <si>
    <t>Funcionamiento- Gastos Generales</t>
  </si>
  <si>
    <t>Funcionamiento- Transferencias</t>
  </si>
  <si>
    <t>Funcionamiento (F.C.A.)</t>
  </si>
  <si>
    <t>Funcionamiento Gastos de Personal -F.C.A.</t>
  </si>
  <si>
    <t>Funcionamiento Gastos Generales  -F.C.A.</t>
  </si>
  <si>
    <t>Funcionamiento Transferencias -F.C.A.</t>
  </si>
  <si>
    <t>Inversión - Nación</t>
  </si>
  <si>
    <t>Inversión (F.C.A.)</t>
  </si>
  <si>
    <t>Recuperación de Cartera- Seguimiento</t>
  </si>
  <si>
    <t>Convenios</t>
  </si>
  <si>
    <t>Funcionamiento -Gastos de Personal</t>
  </si>
  <si>
    <t>TOTAL INVERSION</t>
  </si>
  <si>
    <t>PAC NOVIEMBRE</t>
  </si>
  <si>
    <t>UNIVERS</t>
  </si>
  <si>
    <t>Servicio de la Deuda</t>
  </si>
  <si>
    <t xml:space="preserve"> </t>
  </si>
  <si>
    <t>OGLIGACIONES</t>
  </si>
  <si>
    <t>PAGO</t>
  </si>
  <si>
    <t>OBLIGACIONES</t>
  </si>
  <si>
    <t>Recuperación de Cartera-  Sobret.Amb.Predial</t>
  </si>
  <si>
    <t>Recuperacion de cartera -multas</t>
  </si>
  <si>
    <t>312617</t>
  </si>
  <si>
    <t>312618</t>
  </si>
  <si>
    <t>Convenio Palermo Soc.Portuaria 1-2020</t>
  </si>
  <si>
    <t>Convenio Puertos 2-2020</t>
  </si>
  <si>
    <t>TOTAL INVERSION  PLAN DE ACCCION INSTITUCIONAL 2020-2023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</si>
  <si>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</si>
  <si>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</si>
  <si>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</si>
  <si>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</si>
  <si>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</si>
  <si>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</si>
  <si>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</si>
  <si>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</si>
  <si>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</si>
  <si>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</si>
  <si>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</si>
  <si>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3.4 Áreas protegidas y otras estrategías complementarias para la conservación.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</si>
  <si>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</si>
  <si>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</si>
  <si>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</si>
  <si>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</si>
  <si>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</si>
  <si>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</si>
  <si>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</si>
  <si>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</si>
  <si>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</si>
  <si>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</si>
  <si>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</si>
  <si>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</si>
  <si>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</si>
  <si>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</si>
  <si>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</si>
  <si>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</si>
  <si>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</si>
  <si>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</si>
  <si>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</si>
  <si>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 xml:space="preserve">6.4 Implementación de acciones para la reducción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</si>
  <si>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</si>
  <si>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</si>
  <si>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</si>
  <si>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</si>
  <si>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</si>
  <si>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</si>
  <si>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</si>
  <si>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</si>
  <si>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</si>
  <si>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</si>
  <si>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</si>
  <si>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</si>
  <si>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</si>
  <si>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</si>
  <si>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</si>
  <si>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</si>
  <si>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</si>
  <si>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</si>
  <si>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9.3 Gestión de las comunicacionales.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</si>
  <si>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</si>
  <si>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</si>
  <si>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</si>
  <si>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Vigencias expiradas - ADR 769 de 2017</t>
  </si>
  <si>
    <t xml:space="preserve">           VIVIANA DE LA ROSA CARPIO</t>
  </si>
  <si>
    <t xml:space="preserve">                      REVISOR FISCAL</t>
  </si>
  <si>
    <t xml:space="preserve">                         TP-166603-T</t>
  </si>
  <si>
    <t>Funcionamiento - Gtos Personal Desc. Nom</t>
  </si>
  <si>
    <t>Funcionamiento- Gastos Generales Reserva</t>
  </si>
  <si>
    <t>204-R20</t>
  </si>
  <si>
    <t>MODIFICACIONES (ADICIONES)</t>
  </si>
  <si>
    <t>MODIFICACIONES (REDUCCIONES)</t>
  </si>
  <si>
    <t>312616</t>
  </si>
  <si>
    <t>Convenio INVIAS 1271</t>
  </si>
  <si>
    <t>VIGENCIA 2021</t>
  </si>
  <si>
    <t>312619</t>
  </si>
  <si>
    <t>3201-0900-05 R20</t>
  </si>
  <si>
    <t>Gestion sostenible del suelo</t>
  </si>
  <si>
    <t>3205-0900-01 R20</t>
  </si>
  <si>
    <t>3206-0900-01 R20</t>
  </si>
  <si>
    <t>Implementacion de lineamientos para el cambio climatico</t>
  </si>
  <si>
    <t>3207-0900-02 R20</t>
  </si>
  <si>
    <t>Sostenibilidad de los servicios ecositemicos marinos y costeros</t>
  </si>
  <si>
    <t xml:space="preserve">Incorporacion de la dimnesion ambiental en intrumentos de planificación del departamento </t>
  </si>
  <si>
    <t>Contribuciones Transferencias del Sector Eléctrico</t>
  </si>
  <si>
    <t>ADICIONES</t>
  </si>
  <si>
    <t>REDUCCIONES</t>
  </si>
  <si>
    <t>INGRESOS PENDIENTES 2020</t>
  </si>
  <si>
    <t>TOTAL INGRESOS VIGENCIA 2021</t>
  </si>
  <si>
    <t>TOTAL INGRESOS VIGENCIA 2020</t>
  </si>
  <si>
    <t>EJECUCION PRESUPUESTAL MAYO 2021</t>
  </si>
  <si>
    <t>EJECUCION PRESUPUESTAL DE INGRESOS -  MAYO 2021</t>
  </si>
  <si>
    <t>RECAUDO  A MAYO-2021</t>
  </si>
  <si>
    <t>INGRESOS REGALIAS</t>
  </si>
  <si>
    <t>Fondo Compensación Regional 60% y Fondo de Desarrollo Regional - Proyectos de Inversión</t>
  </si>
  <si>
    <t>1-02-6-01-03-03-01</t>
  </si>
  <si>
    <t>Asiganación para la Inversión Regional - Departamentos</t>
  </si>
  <si>
    <t>TOTAL INGRESOS REGALIAS VIGENCIA 2021</t>
  </si>
  <si>
    <t>RECURSOS NACION
$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</si>
  <si>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</si>
  <si>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</si>
  <si>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</si>
  <si>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</si>
  <si>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</si>
  <si>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</si>
  <si>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TOTAL PRESUPUESTO  REGALIAS 2021</t>
  </si>
  <si>
    <t>EJECUCION PRESUPUESTAL DE INGRESOS - RECURSOS REGALIAS-  MAYO 2021</t>
  </si>
  <si>
    <t>312620</t>
  </si>
  <si>
    <t>EJECUCION PRESUPUESTAL - RECURSOS REGALIAS MAYO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</si>
</sst>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7" formatCode="_(* #,##0.00_);_(* \(#,##0.00\);_(* &quot;-&quot;??_);_(@_)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</numFmts>
  <fonts count="12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8">
    <xf numFmtId="0" fontId="0" fillId="0" borderId="0"/>
    <xf numFmtId="167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</cellStyleXfs>
  <cellXfs count="235">
    <xf numFmtId="0" fontId="0" fillId="0" borderId="0" xfId="0"/>
    <xf numFmtId="0" fontId="4" fillId="0" borderId="0" xfId="0" applyFont="1"/>
    <xf numFmtId="0" fontId="7" fillId="0" borderId="0" xfId="0" applyFont="1"/>
    <xf numFmtId="167" fontId="4" fillId="0" borderId="0" xfId="0" applyNumberFormat="1" applyFont="1"/>
    <xf numFmtId="0" fontId="1" fillId="4" borderId="0" xfId="0" applyFont="1" applyFill="1"/>
    <xf numFmtId="169" fontId="4" fillId="4" borderId="0" xfId="0" applyNumberFormat="1" applyFont="1" applyFill="1"/>
    <xf numFmtId="0" fontId="4" fillId="4" borderId="0" xfId="0" applyFont="1" applyFill="1"/>
    <xf numFmtId="0" fontId="7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169" fontId="1" fillId="4" borderId="0" xfId="0" applyNumberFormat="1" applyFont="1" applyFill="1"/>
    <xf numFmtId="168" fontId="4" fillId="0" borderId="0" xfId="1" applyNumberFormat="1" applyFont="1"/>
    <xf numFmtId="0" fontId="7" fillId="0" borderId="0" xfId="0" applyFont="1" applyAlignment="1">
      <alignment horizontal="center"/>
    </xf>
    <xf numFmtId="169" fontId="4" fillId="0" borderId="0" xfId="0" applyNumberFormat="1" applyFont="1"/>
    <xf numFmtId="170" fontId="4" fillId="0" borderId="0" xfId="0" applyNumberFormat="1" applyFont="1"/>
    <xf numFmtId="168" fontId="7" fillId="0" borderId="0" xfId="1" applyNumberFormat="1" applyFont="1"/>
    <xf numFmtId="168" fontId="4" fillId="0" borderId="0" xfId="0" applyNumberFormat="1" applyFont="1"/>
    <xf numFmtId="0" fontId="4" fillId="0" borderId="0" xfId="0" applyFont="1" applyAlignment="1">
      <alignment horizontal="left"/>
    </xf>
    <xf numFmtId="167" fontId="1" fillId="4" borderId="0" xfId="0" applyNumberFormat="1" applyFont="1" applyFill="1"/>
    <xf numFmtId="0" fontId="1" fillId="4" borderId="17" xfId="0" applyFont="1" applyFill="1" applyBorder="1" applyAlignment="1">
      <alignment vertical="center"/>
    </xf>
    <xf numFmtId="0" fontId="2" fillId="4" borderId="0" xfId="0" applyFont="1" applyFill="1"/>
    <xf numFmtId="0" fontId="1" fillId="13" borderId="2" xfId="0" applyFont="1" applyFill="1" applyBorder="1" applyAlignment="1">
      <alignment vertical="center"/>
    </xf>
    <xf numFmtId="0" fontId="8" fillId="13" borderId="9" xfId="0" applyFont="1" applyFill="1" applyBorder="1" applyAlignment="1">
      <alignment vertical="center"/>
    </xf>
    <xf numFmtId="0" fontId="8" fillId="4" borderId="0" xfId="0" applyFont="1" applyFill="1"/>
    <xf numFmtId="4" fontId="4" fillId="0" borderId="0" xfId="0" applyNumberFormat="1" applyFont="1"/>
    <xf numFmtId="167" fontId="4" fillId="0" borderId="0" xfId="1" applyFont="1"/>
    <xf numFmtId="167" fontId="7" fillId="0" borderId="0" xfId="1" applyFont="1"/>
    <xf numFmtId="0" fontId="4" fillId="0" borderId="0" xfId="0" applyFont="1" applyAlignment="1">
      <alignment horizontal="center"/>
    </xf>
    <xf numFmtId="0" fontId="2" fillId="6" borderId="2" xfId="0" applyFont="1" applyFill="1" applyBorder="1" applyAlignment="1">
      <alignment vertical="center"/>
    </xf>
    <xf numFmtId="0" fontId="1" fillId="12" borderId="25" xfId="0" applyFont="1" applyFill="1" applyBorder="1" applyAlignment="1">
      <alignment vertical="center"/>
    </xf>
    <xf numFmtId="169" fontId="7" fillId="0" borderId="0" xfId="0" applyNumberFormat="1" applyFont="1"/>
    <xf numFmtId="0" fontId="7" fillId="4" borderId="5" xfId="0" applyFont="1" applyFill="1" applyBorder="1" applyAlignment="1">
      <alignment horizontal="left" vertical="center"/>
    </xf>
    <xf numFmtId="0" fontId="8" fillId="13" borderId="27" xfId="0" applyFont="1" applyFill="1" applyBorder="1" applyAlignment="1">
      <alignment vertical="center"/>
    </xf>
    <xf numFmtId="0" fontId="6" fillId="5" borderId="25" xfId="0" applyFont="1" applyFill="1" applyBorder="1" applyAlignment="1">
      <alignment horizontal="left" vertical="center"/>
    </xf>
    <xf numFmtId="169" fontId="4" fillId="6" borderId="2" xfId="17" applyNumberFormat="1" applyFont="1" applyFill="1" applyBorder="1" applyAlignment="1">
      <alignment vertical="center"/>
    </xf>
    <xf numFmtId="169" fontId="4" fillId="4" borderId="0" xfId="17" applyNumberFormat="1" applyFont="1" applyFill="1"/>
    <xf numFmtId="169" fontId="4" fillId="4" borderId="2" xfId="17" applyNumberFormat="1" applyFont="1" applyFill="1" applyBorder="1" applyAlignment="1">
      <alignment vertical="center"/>
    </xf>
    <xf numFmtId="169" fontId="7" fillId="6" borderId="1" xfId="17" applyNumberFormat="1" applyFont="1" applyFill="1" applyBorder="1" applyAlignment="1">
      <alignment horizontal="left" vertical="center" wrapText="1"/>
    </xf>
    <xf numFmtId="169" fontId="4" fillId="4" borderId="1" xfId="17" applyNumberFormat="1" applyFont="1" applyFill="1" applyBorder="1" applyAlignment="1">
      <alignment horizontal="left" vertical="center" wrapText="1"/>
    </xf>
    <xf numFmtId="169" fontId="4" fillId="4" borderId="1" xfId="17" applyNumberFormat="1" applyFont="1" applyFill="1" applyBorder="1" applyAlignment="1">
      <alignment vertical="center"/>
    </xf>
    <xf numFmtId="169" fontId="4" fillId="4" borderId="36" xfId="17" applyNumberFormat="1" applyFont="1" applyFill="1" applyBorder="1" applyAlignment="1">
      <alignment vertical="center"/>
    </xf>
    <xf numFmtId="169" fontId="4" fillId="4" borderId="8" xfId="17" applyNumberFormat="1" applyFont="1" applyFill="1" applyBorder="1" applyAlignment="1">
      <alignment vertical="center" wrapText="1"/>
    </xf>
    <xf numFmtId="0" fontId="8" fillId="13" borderId="29" xfId="0" applyFont="1" applyFill="1" applyBorder="1" applyAlignment="1">
      <alignment horizontal="center" vertical="center" wrapText="1"/>
    </xf>
    <xf numFmtId="0" fontId="8" fillId="13" borderId="22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center"/>
    </xf>
    <xf numFmtId="169" fontId="7" fillId="4" borderId="1" xfId="17" applyNumberFormat="1" applyFont="1" applyFill="1" applyBorder="1" applyAlignment="1" applyProtection="1">
      <alignment vertical="center"/>
      <protection locked="0"/>
    </xf>
    <xf numFmtId="169" fontId="7" fillId="4" borderId="6" xfId="17" applyNumberFormat="1" applyFont="1" applyFill="1" applyBorder="1" applyAlignment="1" applyProtection="1">
      <alignment vertical="center"/>
      <protection locked="0"/>
    </xf>
    <xf numFmtId="169" fontId="7" fillId="4" borderId="6" xfId="17" applyNumberFormat="1" applyFont="1" applyFill="1" applyBorder="1" applyAlignment="1">
      <alignment vertical="center"/>
    </xf>
    <xf numFmtId="169" fontId="7" fillId="4" borderId="38" xfId="17" applyNumberFormat="1" applyFont="1" applyFill="1" applyBorder="1" applyAlignment="1">
      <alignment vertical="center"/>
    </xf>
    <xf numFmtId="169" fontId="7" fillId="4" borderId="7" xfId="17" applyNumberFormat="1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169" fontId="7" fillId="4" borderId="1" xfId="17" applyNumberFormat="1" applyFont="1" applyFill="1" applyBorder="1" applyAlignment="1">
      <alignment vertical="center"/>
    </xf>
    <xf numFmtId="169" fontId="7" fillId="4" borderId="36" xfId="17" applyNumberFormat="1" applyFont="1" applyFill="1" applyBorder="1" applyAlignment="1">
      <alignment vertical="center"/>
    </xf>
    <xf numFmtId="169" fontId="7" fillId="4" borderId="8" xfId="17" applyNumberFormat="1" applyFont="1" applyFill="1" applyBorder="1" applyAlignment="1">
      <alignment vertical="center"/>
    </xf>
    <xf numFmtId="167" fontId="7" fillId="4" borderId="1" xfId="17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9" fontId="4" fillId="4" borderId="1" xfId="17" applyNumberFormat="1" applyFont="1" applyFill="1" applyBorder="1" applyAlignment="1" applyProtection="1">
      <alignment vertical="center"/>
      <protection locked="0"/>
    </xf>
    <xf numFmtId="169" fontId="4" fillId="4" borderId="38" xfId="17" applyNumberFormat="1" applyFont="1" applyFill="1" applyBorder="1" applyAlignment="1">
      <alignment vertical="center"/>
    </xf>
    <xf numFmtId="169" fontId="4" fillId="4" borderId="8" xfId="17" applyNumberFormat="1" applyFont="1" applyFill="1" applyBorder="1" applyAlignment="1">
      <alignment vertical="center"/>
    </xf>
    <xf numFmtId="0" fontId="2" fillId="13" borderId="1" xfId="0" applyFont="1" applyFill="1" applyBorder="1" applyAlignment="1">
      <alignment vertical="center"/>
    </xf>
    <xf numFmtId="169" fontId="2" fillId="13" borderId="1" xfId="17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69" fontId="2" fillId="6" borderId="1" xfId="17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169" fontId="7" fillId="6" borderId="1" xfId="17" applyNumberFormat="1" applyFont="1" applyFill="1" applyBorder="1" applyAlignment="1">
      <alignment vertical="center"/>
    </xf>
    <xf numFmtId="169" fontId="7" fillId="6" borderId="8" xfId="17" applyNumberFormat="1" applyFont="1" applyFill="1" applyBorder="1" applyAlignment="1">
      <alignment vertical="center"/>
    </xf>
    <xf numFmtId="169" fontId="7" fillId="4" borderId="31" xfId="17" applyNumberFormat="1" applyFont="1" applyFill="1" applyBorder="1" applyAlignment="1">
      <alignment vertical="center"/>
    </xf>
    <xf numFmtId="169" fontId="7" fillId="4" borderId="32" xfId="17" applyNumberFormat="1" applyFont="1" applyFill="1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0" fontId="2" fillId="12" borderId="26" xfId="0" applyFont="1" applyFill="1" applyBorder="1" applyAlignment="1">
      <alignment vertical="center"/>
    </xf>
    <xf numFmtId="169" fontId="2" fillId="12" borderId="21" xfId="17" applyNumberFormat="1" applyFont="1" applyFill="1" applyBorder="1" applyAlignment="1">
      <alignment vertical="center"/>
    </xf>
    <xf numFmtId="169" fontId="2" fillId="12" borderId="37" xfId="17" applyNumberFormat="1" applyFont="1" applyFill="1" applyBorder="1" applyAlignment="1">
      <alignment vertical="center"/>
    </xf>
    <xf numFmtId="169" fontId="2" fillId="12" borderId="22" xfId="17" applyNumberFormat="1" applyFont="1" applyFill="1" applyBorder="1" applyAlignment="1">
      <alignment vertical="center"/>
    </xf>
    <xf numFmtId="0" fontId="8" fillId="13" borderId="13" xfId="0" applyFont="1" applyFill="1" applyBorder="1" applyAlignment="1">
      <alignment horizontal="center" vertical="center" wrapText="1"/>
    </xf>
    <xf numFmtId="0" fontId="8" fillId="13" borderId="26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1" fontId="7" fillId="7" borderId="5" xfId="0" applyNumberFormat="1" applyFont="1" applyFill="1" applyBorder="1" applyAlignment="1">
      <alignment horizontal="left"/>
    </xf>
    <xf numFmtId="0" fontId="7" fillId="7" borderId="23" xfId="0" applyFont="1" applyFill="1" applyBorder="1"/>
    <xf numFmtId="169" fontId="7" fillId="7" borderId="6" xfId="1" applyNumberFormat="1" applyFont="1" applyFill="1" applyBorder="1"/>
    <xf numFmtId="169" fontId="7" fillId="7" borderId="7" xfId="1" applyNumberFormat="1" applyFont="1" applyFill="1" applyBorder="1"/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69" fontId="7" fillId="3" borderId="1" xfId="1" applyNumberFormat="1" applyFont="1" applyFill="1" applyBorder="1"/>
    <xf numFmtId="169" fontId="7" fillId="3" borderId="8" xfId="1" applyNumberFormat="1" applyFont="1" applyFill="1" applyBorder="1"/>
    <xf numFmtId="1" fontId="7" fillId="8" borderId="2" xfId="0" applyNumberFormat="1" applyFont="1" applyFill="1" applyBorder="1" applyAlignment="1">
      <alignment horizontal="left"/>
    </xf>
    <xf numFmtId="0" fontId="7" fillId="8" borderId="1" xfId="0" applyFont="1" applyFill="1" applyBorder="1"/>
    <xf numFmtId="169" fontId="7" fillId="8" borderId="1" xfId="1" applyNumberFormat="1" applyFont="1" applyFill="1" applyBorder="1"/>
    <xf numFmtId="169" fontId="7" fillId="8" borderId="8" xfId="1" applyNumberFormat="1" applyFont="1" applyFill="1" applyBorder="1"/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69" fontId="4" fillId="0" borderId="1" xfId="1" applyNumberFormat="1" applyFont="1" applyBorder="1" applyProtection="1">
      <protection locked="0"/>
    </xf>
    <xf numFmtId="169" fontId="4" fillId="0" borderId="8" xfId="1" applyNumberFormat="1" applyFont="1" applyBorder="1" applyProtection="1">
      <protection locked="0"/>
    </xf>
    <xf numFmtId="1" fontId="4" fillId="0" borderId="2" xfId="0" applyNumberFormat="1" applyFont="1" applyBorder="1" applyAlignment="1">
      <alignment horizontal="left"/>
    </xf>
    <xf numFmtId="3" fontId="4" fillId="4" borderId="1" xfId="4" applyNumberFormat="1" applyFont="1" applyFill="1" applyBorder="1"/>
    <xf numFmtId="170" fontId="4" fillId="4" borderId="8" xfId="1" applyNumberFormat="1" applyFont="1" applyFill="1" applyBorder="1"/>
    <xf numFmtId="0" fontId="7" fillId="0" borderId="1" xfId="0" applyFont="1" applyBorder="1"/>
    <xf numFmtId="169" fontId="7" fillId="0" borderId="1" xfId="1" applyNumberFormat="1" applyFont="1" applyBorder="1"/>
    <xf numFmtId="169" fontId="7" fillId="0" borderId="8" xfId="1" applyNumberFormat="1" applyFont="1" applyBorder="1"/>
    <xf numFmtId="169" fontId="4" fillId="0" borderId="18" xfId="1" applyNumberFormat="1" applyFont="1" applyBorder="1" applyProtection="1">
      <protection locked="0"/>
    </xf>
    <xf numFmtId="169" fontId="7" fillId="0" borderId="1" xfId="1" applyNumberFormat="1" applyFont="1" applyBorder="1" applyProtection="1">
      <protection locked="0"/>
    </xf>
    <xf numFmtId="169" fontId="7" fillId="0" borderId="8" xfId="1" applyNumberFormat="1" applyFont="1" applyBorder="1" applyProtection="1">
      <protection locked="0"/>
    </xf>
    <xf numFmtId="169" fontId="7" fillId="0" borderId="18" xfId="1" applyNumberFormat="1" applyFont="1" applyBorder="1"/>
    <xf numFmtId="169" fontId="7" fillId="0" borderId="18" xfId="1" applyNumberFormat="1" applyFont="1" applyBorder="1" applyProtection="1">
      <protection locked="0"/>
    </xf>
    <xf numFmtId="3" fontId="4" fillId="0" borderId="1" xfId="0" applyNumberFormat="1" applyFont="1" applyBorder="1"/>
    <xf numFmtId="1" fontId="7" fillId="9" borderId="2" xfId="0" applyNumberFormat="1" applyFont="1" applyFill="1" applyBorder="1" applyAlignment="1">
      <alignment horizontal="left"/>
    </xf>
    <xf numFmtId="0" fontId="7" fillId="9" borderId="1" xfId="0" applyFont="1" applyFill="1" applyBorder="1"/>
    <xf numFmtId="169" fontId="7" fillId="9" borderId="1" xfId="1" applyNumberFormat="1" applyFont="1" applyFill="1" applyBorder="1"/>
    <xf numFmtId="170" fontId="7" fillId="0" borderId="8" xfId="1" applyNumberFormat="1" applyFont="1" applyBorder="1"/>
    <xf numFmtId="169" fontId="4" fillId="0" borderId="1" xfId="17" applyNumberFormat="1" applyFont="1" applyBorder="1" applyProtection="1">
      <protection locked="0"/>
    </xf>
    <xf numFmtId="3" fontId="4" fillId="0" borderId="36" xfId="0" applyNumberFormat="1" applyFont="1" applyBorder="1"/>
    <xf numFmtId="169" fontId="7" fillId="3" borderId="1" xfId="0" applyNumberFormat="1" applyFont="1" applyFill="1" applyBorder="1"/>
    <xf numFmtId="169" fontId="7" fillId="3" borderId="8" xfId="0" applyNumberFormat="1" applyFont="1" applyFill="1" applyBorder="1"/>
    <xf numFmtId="1" fontId="7" fillId="10" borderId="1" xfId="0" applyNumberFormat="1" applyFont="1" applyFill="1" applyBorder="1"/>
    <xf numFmtId="169" fontId="7" fillId="10" borderId="1" xfId="1" applyNumberFormat="1" applyFont="1" applyFill="1" applyBorder="1"/>
    <xf numFmtId="169" fontId="7" fillId="10" borderId="8" xfId="1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69" fontId="7" fillId="2" borderId="1" xfId="1" applyNumberFormat="1" applyFont="1" applyFill="1" applyBorder="1" applyProtection="1">
      <protection locked="0"/>
    </xf>
    <xf numFmtId="169" fontId="7" fillId="4" borderId="8" xfId="1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69" fontId="4" fillId="2" borderId="1" xfId="1" applyNumberFormat="1" applyFont="1" applyFill="1" applyBorder="1" applyProtection="1">
      <protection locked="0"/>
    </xf>
    <xf numFmtId="169" fontId="4" fillId="4" borderId="8" xfId="1" applyNumberFormat="1" applyFont="1" applyFill="1" applyBorder="1" applyProtection="1">
      <protection locked="0"/>
    </xf>
    <xf numFmtId="169" fontId="7" fillId="2" borderId="8" xfId="1" applyNumberFormat="1" applyFont="1" applyFill="1" applyBorder="1" applyProtection="1">
      <protection locked="0"/>
    </xf>
    <xf numFmtId="1" fontId="7" fillId="11" borderId="4" xfId="0" applyNumberFormat="1" applyFont="1" applyFill="1" applyBorder="1" applyAlignment="1">
      <alignment horizontal="left"/>
    </xf>
    <xf numFmtId="1" fontId="7" fillId="11" borderId="24" xfId="0" applyNumberFormat="1" applyFont="1" applyFill="1" applyBorder="1"/>
    <xf numFmtId="169" fontId="7" fillId="11" borderId="20" xfId="1" applyNumberFormat="1" applyFont="1" applyFill="1" applyBorder="1"/>
    <xf numFmtId="169" fontId="7" fillId="0" borderId="36" xfId="1" applyNumberFormat="1" applyFont="1" applyBorder="1" applyProtection="1">
      <protection locked="0"/>
    </xf>
    <xf numFmtId="169" fontId="4" fillId="0" borderId="36" xfId="1" applyNumberFormat="1" applyFont="1" applyBorder="1" applyProtection="1">
      <protection locked="0"/>
    </xf>
    <xf numFmtId="170" fontId="4" fillId="0" borderId="35" xfId="1" applyNumberFormat="1" applyFont="1" applyBorder="1"/>
    <xf numFmtId="169" fontId="4" fillId="0" borderId="7" xfId="1" applyNumberFormat="1" applyFont="1" applyBorder="1" applyProtection="1">
      <protection locked="0"/>
    </xf>
    <xf numFmtId="169" fontId="4" fillId="0" borderId="8" xfId="17" applyNumberFormat="1" applyFont="1" applyBorder="1" applyProtection="1">
      <protection locked="0"/>
    </xf>
    <xf numFmtId="1" fontId="7" fillId="10" borderId="1" xfId="0" applyNumberFormat="1" applyFont="1" applyFill="1" applyBorder="1" applyAlignment="1">
      <alignment horizontal="left"/>
    </xf>
    <xf numFmtId="0" fontId="4" fillId="0" borderId="17" xfId="0" applyFont="1" applyBorder="1"/>
    <xf numFmtId="169" fontId="7" fillId="9" borderId="8" xfId="1" applyNumberFormat="1" applyFont="1" applyFill="1" applyBorder="1"/>
    <xf numFmtId="0" fontId="7" fillId="0" borderId="17" xfId="0" applyFont="1" applyBorder="1"/>
    <xf numFmtId="3" fontId="6" fillId="0" borderId="36" xfId="0" applyNumberFormat="1" applyFont="1" applyBorder="1"/>
    <xf numFmtId="169" fontId="7" fillId="4" borderId="16" xfId="17" applyNumberFormat="1" applyFont="1" applyFill="1" applyBorder="1" applyAlignment="1">
      <alignment vertical="center"/>
    </xf>
    <xf numFmtId="169" fontId="7" fillId="4" borderId="20" xfId="17" applyNumberFormat="1" applyFont="1" applyFill="1" applyBorder="1" applyAlignment="1">
      <alignment vertical="center"/>
    </xf>
    <xf numFmtId="170" fontId="1" fillId="4" borderId="0" xfId="0" applyNumberFormat="1" applyFont="1" applyFill="1"/>
    <xf numFmtId="170" fontId="1" fillId="4" borderId="0" xfId="1" applyNumberFormat="1" applyFont="1" applyFill="1"/>
    <xf numFmtId="169" fontId="4" fillId="6" borderId="1" xfId="17" applyNumberFormat="1" applyFont="1" applyFill="1" applyBorder="1" applyAlignment="1">
      <alignment vertical="center"/>
    </xf>
    <xf numFmtId="167" fontId="1" fillId="4" borderId="0" xfId="1" applyFont="1" applyFill="1"/>
    <xf numFmtId="43" fontId="1" fillId="4" borderId="0" xfId="0" applyNumberFormat="1" applyFont="1" applyFill="1"/>
    <xf numFmtId="169" fontId="4" fillId="4" borderId="1" xfId="1" applyNumberFormat="1" applyFont="1" applyFill="1" applyBorder="1" applyProtection="1">
      <protection locked="0"/>
    </xf>
    <xf numFmtId="169" fontId="4" fillId="4" borderId="7" xfId="1" applyNumberFormat="1" applyFont="1" applyFill="1" applyBorder="1" applyProtection="1">
      <protection locked="0"/>
    </xf>
    <xf numFmtId="169" fontId="4" fillId="4" borderId="18" xfId="1" applyNumberFormat="1" applyFont="1" applyFill="1" applyBorder="1" applyProtection="1">
      <protection locked="0"/>
    </xf>
    <xf numFmtId="169" fontId="4" fillId="4" borderId="8" xfId="1" applyNumberFormat="1" applyFont="1" applyFill="1" applyBorder="1"/>
    <xf numFmtId="169" fontId="4" fillId="4" borderId="18" xfId="17" applyNumberFormat="1" applyFont="1" applyFill="1" applyBorder="1" applyProtection="1">
      <protection locked="0"/>
    </xf>
    <xf numFmtId="170" fontId="7" fillId="0" borderId="0" xfId="0" applyNumberFormat="1" applyFont="1"/>
    <xf numFmtId="0" fontId="4" fillId="0" borderId="0" xfId="0" applyFont="1" applyBorder="1"/>
    <xf numFmtId="0" fontId="4" fillId="0" borderId="1" xfId="0" applyFont="1" applyFill="1" applyBorder="1" applyProtection="1"/>
    <xf numFmtId="169" fontId="4" fillId="4" borderId="1" xfId="17" applyNumberFormat="1" applyFont="1" applyFill="1" applyBorder="1" applyProtection="1">
      <protection locked="0"/>
    </xf>
    <xf numFmtId="169" fontId="4" fillId="0" borderId="33" xfId="17" applyNumberFormat="1" applyFont="1" applyFill="1" applyBorder="1" applyProtection="1">
      <protection locked="0"/>
    </xf>
    <xf numFmtId="169" fontId="4" fillId="4" borderId="35" xfId="17" applyNumberFormat="1" applyFont="1" applyFill="1" applyBorder="1" applyProtection="1">
      <protection locked="0"/>
    </xf>
    <xf numFmtId="169" fontId="4" fillId="0" borderId="1" xfId="0" applyNumberFormat="1" applyFont="1" applyBorder="1"/>
    <xf numFmtId="1" fontId="4" fillId="0" borderId="40" xfId="0" applyNumberFormat="1" applyFont="1" applyBorder="1" applyAlignment="1" applyProtection="1">
      <alignment horizontal="left"/>
    </xf>
    <xf numFmtId="1" fontId="7" fillId="11" borderId="4" xfId="0" applyNumberFormat="1" applyFont="1" applyFill="1" applyBorder="1" applyProtection="1"/>
    <xf numFmtId="1" fontId="7" fillId="11" borderId="24" xfId="0" applyNumberFormat="1" applyFont="1" applyFill="1" applyBorder="1" applyProtection="1"/>
    <xf numFmtId="169" fontId="7" fillId="11" borderId="20" xfId="17" applyNumberFormat="1" applyFont="1" applyFill="1" applyBorder="1" applyProtection="1">
      <protection locked="0"/>
    </xf>
    <xf numFmtId="169" fontId="4" fillId="0" borderId="0" xfId="0" applyNumberFormat="1" applyFont="1" applyBorder="1"/>
    <xf numFmtId="0" fontId="11" fillId="0" borderId="0" xfId="0" applyFont="1"/>
    <xf numFmtId="169" fontId="4" fillId="4" borderId="1" xfId="0" applyNumberFormat="1" applyFont="1" applyFill="1" applyBorder="1"/>
    <xf numFmtId="1" fontId="7" fillId="4" borderId="0" xfId="0" applyNumberFormat="1" applyFont="1" applyFill="1" applyBorder="1" applyAlignment="1">
      <alignment horizontal="left"/>
    </xf>
    <xf numFmtId="1" fontId="7" fillId="4" borderId="0" xfId="0" applyNumberFormat="1" applyFont="1" applyFill="1" applyBorder="1"/>
    <xf numFmtId="169" fontId="7" fillId="4" borderId="0" xfId="1" applyNumberFormat="1" applyFont="1" applyFill="1" applyBorder="1"/>
    <xf numFmtId="169" fontId="4" fillId="6" borderId="8" xfId="17" applyNumberFormat="1" applyFont="1" applyFill="1" applyBorder="1" applyAlignment="1">
      <alignment vertical="center"/>
    </xf>
    <xf numFmtId="169" fontId="7" fillId="11" borderId="41" xfId="17" applyNumberFormat="1" applyFont="1" applyFill="1" applyBorder="1" applyProtection="1">
      <protection locked="0"/>
    </xf>
    <xf numFmtId="170" fontId="4" fillId="0" borderId="34" xfId="17" applyNumberFormat="1" applyFont="1" applyBorder="1" applyAlignment="1">
      <alignment horizontal="left" vertical="justify"/>
    </xf>
    <xf numFmtId="170" fontId="4" fillId="0" borderId="30" xfId="17" applyNumberFormat="1" applyFont="1" applyBorder="1" applyAlignment="1">
      <alignment horizontal="left" vertical="justify"/>
    </xf>
    <xf numFmtId="169" fontId="4" fillId="0" borderId="18" xfId="17" applyNumberFormat="1" applyFont="1" applyBorder="1" applyProtection="1">
      <protection locked="0"/>
    </xf>
    <xf numFmtId="169" fontId="4" fillId="0" borderId="36" xfId="17" applyNumberFormat="1" applyFont="1" applyBorder="1" applyProtection="1">
      <protection locked="0"/>
    </xf>
    <xf numFmtId="49" fontId="4" fillId="0" borderId="3" xfId="0" applyNumberFormat="1" applyFont="1" applyBorder="1" applyAlignment="1">
      <alignment horizontal="left"/>
    </xf>
    <xf numFmtId="167" fontId="4" fillId="0" borderId="17" xfId="1" applyFont="1" applyBorder="1"/>
    <xf numFmtId="167" fontId="4" fillId="4" borderId="0" xfId="1" applyFont="1" applyFill="1"/>
    <xf numFmtId="167" fontId="4" fillId="4" borderId="0" xfId="0" applyNumberFormat="1" applyFont="1" applyFill="1"/>
    <xf numFmtId="1" fontId="4" fillId="0" borderId="3" xfId="0" applyNumberFormat="1" applyFont="1" applyBorder="1" applyAlignment="1" applyProtection="1">
      <alignment horizontal="left"/>
    </xf>
    <xf numFmtId="0" fontId="4" fillId="0" borderId="30" xfId="0" applyFont="1" applyFill="1" applyBorder="1" applyProtection="1"/>
    <xf numFmtId="169" fontId="4" fillId="0" borderId="30" xfId="0" applyNumberFormat="1" applyFont="1" applyBorder="1"/>
    <xf numFmtId="169" fontId="4" fillId="0" borderId="30" xfId="17" applyNumberFormat="1" applyFont="1" applyFill="1" applyBorder="1" applyProtection="1">
      <protection locked="0"/>
    </xf>
    <xf numFmtId="169" fontId="4" fillId="4" borderId="39" xfId="17" applyNumberFormat="1" applyFont="1" applyFill="1" applyBorder="1" applyProtection="1">
      <protection locked="0"/>
    </xf>
    <xf numFmtId="0" fontId="8" fillId="13" borderId="13" xfId="0" applyFont="1" applyFill="1" applyBorder="1" applyAlignment="1">
      <alignment horizontal="center" vertical="center" wrapText="1"/>
    </xf>
    <xf numFmtId="169" fontId="2" fillId="13" borderId="8" xfId="17" applyNumberFormat="1" applyFont="1" applyFill="1" applyBorder="1" applyAlignment="1">
      <alignment vertical="center"/>
    </xf>
    <xf numFmtId="169" fontId="2" fillId="6" borderId="8" xfId="17" applyNumberFormat="1" applyFont="1" applyFill="1" applyBorder="1" applyAlignment="1">
      <alignment vertical="center"/>
    </xf>
    <xf numFmtId="0" fontId="7" fillId="4" borderId="14" xfId="0" applyFont="1" applyFill="1" applyBorder="1" applyAlignment="1">
      <alignment horizontal="left" vertical="center"/>
    </xf>
    <xf numFmtId="0" fontId="7" fillId="4" borderId="20" xfId="0" applyFont="1" applyFill="1" applyBorder="1" applyAlignment="1">
      <alignment vertical="center"/>
    </xf>
    <xf numFmtId="170" fontId="4" fillId="0" borderId="1" xfId="17" applyNumberFormat="1" applyFont="1" applyBorder="1" applyAlignment="1">
      <alignment horizontal="left" vertical="justify"/>
    </xf>
    <xf numFmtId="0" fontId="8" fillId="13" borderId="9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1" fontId="10" fillId="11" borderId="3" xfId="0" applyNumberFormat="1" applyFont="1" applyFill="1" applyBorder="1" applyAlignment="1" applyProtection="1">
      <alignment horizontal="center" vertical="top" wrapText="1"/>
    </xf>
    <xf numFmtId="1" fontId="10" fillId="11" borderId="30" xfId="0" applyNumberFormat="1" applyFont="1" applyFill="1" applyBorder="1" applyAlignment="1" applyProtection="1">
      <alignment horizontal="center" vertical="top" wrapText="1"/>
    </xf>
    <xf numFmtId="1" fontId="10" fillId="11" borderId="39" xfId="0" applyNumberFormat="1" applyFont="1" applyFill="1" applyBorder="1" applyAlignment="1" applyProtection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8" fillId="13" borderId="9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8" fillId="13" borderId="26" xfId="0" applyFont="1" applyFill="1" applyBorder="1" applyAlignment="1">
      <alignment horizontal="center" vertical="center" wrapText="1"/>
    </xf>
    <xf numFmtId="0" fontId="8" fillId="13" borderId="10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169" fontId="7" fillId="7" borderId="6" xfId="17" applyNumberFormat="1" applyFont="1" applyFill="1" applyBorder="1"/>
    <xf numFmtId="0" fontId="7" fillId="3" borderId="1" xfId="0" applyFont="1" applyFill="1" applyBorder="1" applyAlignment="1">
      <alignment wrapText="1"/>
    </xf>
    <xf numFmtId="169" fontId="7" fillId="3" borderId="1" xfId="17" applyNumberFormat="1" applyFont="1" applyFill="1" applyBorder="1"/>
    <xf numFmtId="0" fontId="4" fillId="0" borderId="1" xfId="0" applyFont="1" applyBorder="1" applyAlignment="1">
      <alignment wrapText="1"/>
    </xf>
    <xf numFmtId="170" fontId="4" fillId="4" borderId="8" xfId="17" applyNumberFormat="1" applyFont="1" applyFill="1" applyBorder="1"/>
    <xf numFmtId="169" fontId="7" fillId="11" borderId="20" xfId="17" applyNumberFormat="1" applyFont="1" applyFill="1" applyBorder="1"/>
    <xf numFmtId="0" fontId="2" fillId="4" borderId="0" xfId="0" applyFont="1" applyFill="1" applyBorder="1" applyAlignment="1">
      <alignment horizontal="center" vertical="center"/>
    </xf>
    <xf numFmtId="0" fontId="4" fillId="0" borderId="15" xfId="0" applyFont="1" applyBorder="1"/>
    <xf numFmtId="169" fontId="7" fillId="7" borderId="42" xfId="17" applyNumberFormat="1" applyFont="1" applyFill="1" applyBorder="1"/>
    <xf numFmtId="169" fontId="7" fillId="3" borderId="8" xfId="17" applyNumberFormat="1" applyFont="1" applyFill="1" applyBorder="1"/>
    <xf numFmtId="0" fontId="4" fillId="0" borderId="10" xfId="0" applyFont="1" applyBorder="1"/>
  </cellXfs>
  <cellStyles count="18">
    <cellStyle name="Millares" xfId="1" builtinId="3"/>
    <cellStyle name="Millares [0] 2" xfId="7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uario\Documents\CORPAMAG\MODIFICACION-PAC%20NACION\PAC%202018-NACION\PAC%20VIGENCIA%202018\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122"/>
  <sheetViews>
    <sheetView topLeftCell="A89" zoomScaleNormal="100" workbookViewId="0">
      <selection activeCell="H99" sqref="B1:H99"/>
    </sheetView>
  </sheetViews>
  <sheetFormatPr baseColWidth="10" defaultColWidth="11.42578125" defaultRowHeight="12"/>
  <cols>
    <col min="1" max="1" width="10.5703125" style="1" customWidth="1"/>
    <col min="2" max="2" width="16.140625" style="18" customWidth="1"/>
    <col min="3" max="3" width="37.5703125" style="1" customWidth="1"/>
    <col min="4" max="4" width="15.28515625" style="1" bestFit="1" customWidth="1"/>
    <col min="5" max="6" width="15.7109375" style="1" customWidth="1"/>
    <col min="7" max="7" width="14.85546875" style="14" customWidth="1"/>
    <col min="8" max="8" width="16.85546875" style="1" customWidth="1"/>
    <col min="9" max="9" width="0.42578125" style="1" hidden="1" customWidth="1"/>
    <col min="10" max="10" width="16.7109375" style="1" hidden="1" customWidth="1"/>
    <col min="11" max="11" width="16.42578125" style="1" hidden="1" customWidth="1"/>
    <col min="12" max="12" width="14.28515625" style="1" hidden="1" customWidth="1"/>
    <col min="13" max="13" width="16.28515625" style="12" hidden="1" customWidth="1"/>
    <col min="14" max="14" width="15.28515625" style="26" hidden="1" customWidth="1"/>
    <col min="15" max="15" width="0.140625" style="1" hidden="1" customWidth="1"/>
    <col min="16" max="18" width="12.7109375" style="1" hidden="1" customWidth="1"/>
    <col min="19" max="19" width="16.7109375" style="1" hidden="1" customWidth="1"/>
    <col min="20" max="20" width="12.140625" style="1" hidden="1" customWidth="1"/>
    <col min="21" max="22" width="0" style="1" hidden="1" customWidth="1"/>
    <col min="23" max="23" width="12.7109375" style="1" hidden="1" customWidth="1"/>
    <col min="24" max="30" width="0" style="1" hidden="1" customWidth="1"/>
    <col min="31" max="31" width="17.140625" style="26" hidden="1" customWidth="1"/>
    <col min="32" max="32" width="13.42578125" style="1" hidden="1" customWidth="1"/>
    <col min="33" max="33" width="18" style="1" bestFit="1" customWidth="1"/>
    <col min="34" max="35" width="17" style="1" bestFit="1" customWidth="1"/>
    <col min="36" max="16384" width="11.42578125" style="1"/>
  </cols>
  <sheetData>
    <row r="1" spans="2:35" ht="12.75" thickBot="1">
      <c r="B1" s="196" t="s">
        <v>71</v>
      </c>
      <c r="C1" s="197"/>
      <c r="D1" s="197"/>
      <c r="E1" s="197"/>
      <c r="F1" s="197"/>
      <c r="G1" s="197"/>
      <c r="H1" s="198"/>
    </row>
    <row r="2" spans="2:35">
      <c r="B2" s="199" t="s">
        <v>72</v>
      </c>
      <c r="C2" s="200"/>
      <c r="D2" s="200"/>
      <c r="E2" s="200"/>
      <c r="F2" s="200"/>
      <c r="G2" s="200"/>
      <c r="H2" s="201"/>
      <c r="I2" s="13"/>
      <c r="J2" s="13"/>
      <c r="K2" s="13"/>
    </row>
    <row r="3" spans="2:35">
      <c r="B3" s="202" t="s">
        <v>49</v>
      </c>
      <c r="C3" s="203"/>
      <c r="D3" s="203"/>
      <c r="E3" s="203"/>
      <c r="F3" s="203"/>
      <c r="G3" s="203"/>
      <c r="H3" s="204"/>
      <c r="I3" s="13"/>
      <c r="J3" s="13"/>
      <c r="K3" s="13"/>
    </row>
    <row r="4" spans="2:35">
      <c r="B4" s="202" t="s">
        <v>186</v>
      </c>
      <c r="C4" s="203"/>
      <c r="D4" s="203"/>
      <c r="E4" s="203"/>
      <c r="F4" s="203"/>
      <c r="G4" s="203"/>
      <c r="H4" s="204"/>
      <c r="I4" s="13"/>
      <c r="J4" s="13"/>
      <c r="K4" s="13"/>
    </row>
    <row r="5" spans="2:35" ht="12.75" thickBot="1">
      <c r="B5" s="205" t="s">
        <v>203</v>
      </c>
      <c r="C5" s="206"/>
      <c r="D5" s="206"/>
      <c r="E5" s="206"/>
      <c r="F5" s="206"/>
      <c r="G5" s="206"/>
      <c r="H5" s="207"/>
    </row>
    <row r="6" spans="2:35" ht="49.9" customHeight="1" thickBot="1">
      <c r="B6" s="34"/>
      <c r="C6" s="77" t="s">
        <v>0</v>
      </c>
      <c r="D6" s="77" t="s">
        <v>73</v>
      </c>
      <c r="E6" s="77" t="s">
        <v>182</v>
      </c>
      <c r="F6" s="77" t="s">
        <v>183</v>
      </c>
      <c r="G6" s="77" t="s">
        <v>74</v>
      </c>
      <c r="H6" s="78" t="s">
        <v>204</v>
      </c>
    </row>
    <row r="7" spans="2:35">
      <c r="B7" s="79">
        <v>3000</v>
      </c>
      <c r="C7" s="80" t="s">
        <v>1</v>
      </c>
      <c r="D7" s="81">
        <v>49475995389</v>
      </c>
      <c r="E7" s="81">
        <v>2500000000</v>
      </c>
      <c r="F7" s="81">
        <v>0</v>
      </c>
      <c r="G7" s="81">
        <v>51975995389</v>
      </c>
      <c r="H7" s="82">
        <v>19426875098.709995</v>
      </c>
      <c r="S7" s="14"/>
      <c r="AH7" s="14"/>
    </row>
    <row r="8" spans="2:35">
      <c r="B8" s="83">
        <v>3100</v>
      </c>
      <c r="C8" s="84" t="s">
        <v>2</v>
      </c>
      <c r="D8" s="85">
        <v>44659357541</v>
      </c>
      <c r="E8" s="85">
        <v>2500000000</v>
      </c>
      <c r="F8" s="85">
        <v>0</v>
      </c>
      <c r="G8" s="85">
        <v>47159357541</v>
      </c>
      <c r="H8" s="86">
        <v>18827074221.699997</v>
      </c>
    </row>
    <row r="9" spans="2:35">
      <c r="B9" s="87">
        <v>3110</v>
      </c>
      <c r="C9" s="88" t="s">
        <v>3</v>
      </c>
      <c r="D9" s="89">
        <v>37887899016</v>
      </c>
      <c r="E9" s="89">
        <v>0</v>
      </c>
      <c r="F9" s="89">
        <v>0</v>
      </c>
      <c r="G9" s="89">
        <v>37887899016</v>
      </c>
      <c r="H9" s="90">
        <v>17886116301.099998</v>
      </c>
      <c r="AG9" s="14"/>
      <c r="AH9" s="14"/>
    </row>
    <row r="10" spans="2:35">
      <c r="B10" s="95">
        <v>311001</v>
      </c>
      <c r="C10" s="92" t="s">
        <v>75</v>
      </c>
      <c r="D10" s="96">
        <v>24762814510</v>
      </c>
      <c r="E10" s="171">
        <v>0</v>
      </c>
      <c r="F10" s="189">
        <v>0</v>
      </c>
      <c r="G10" s="147">
        <v>24762814510</v>
      </c>
      <c r="H10" s="97">
        <v>12975851901.099998</v>
      </c>
      <c r="I10" s="14"/>
      <c r="K10" s="15"/>
      <c r="AE10" s="26">
        <f t="shared" ref="AE10:AE16" si="0">+G10-H10</f>
        <v>11786962608.900002</v>
      </c>
      <c r="AF10" s="1">
        <v>5879292</v>
      </c>
      <c r="AG10" s="164"/>
      <c r="AH10" s="164"/>
      <c r="AI10" s="15"/>
    </row>
    <row r="11" spans="2:35">
      <c r="B11" s="95">
        <v>311002</v>
      </c>
      <c r="C11" s="92" t="s">
        <v>76</v>
      </c>
      <c r="D11" s="96">
        <v>13125084506</v>
      </c>
      <c r="E11" s="172">
        <v>0</v>
      </c>
      <c r="F11" s="189">
        <v>0</v>
      </c>
      <c r="G11" s="147">
        <v>13125084506</v>
      </c>
      <c r="H11" s="97">
        <v>4910264400</v>
      </c>
      <c r="I11" s="14"/>
      <c r="AE11" s="26">
        <f t="shared" si="0"/>
        <v>8214820106</v>
      </c>
      <c r="AG11" s="2"/>
    </row>
    <row r="12" spans="2:35">
      <c r="B12" s="87">
        <v>3120</v>
      </c>
      <c r="C12" s="88" t="s">
        <v>4</v>
      </c>
      <c r="D12" s="89">
        <v>6771458525</v>
      </c>
      <c r="E12" s="89">
        <v>2500000000</v>
      </c>
      <c r="F12" s="89">
        <v>0</v>
      </c>
      <c r="G12" s="89">
        <v>9271458525</v>
      </c>
      <c r="H12" s="90">
        <v>940957920.60000002</v>
      </c>
      <c r="AE12" s="26">
        <f t="shared" si="0"/>
        <v>8330500604.3999996</v>
      </c>
      <c r="AG12" s="15"/>
      <c r="AH12" s="15"/>
    </row>
    <row r="13" spans="2:35">
      <c r="B13" s="91">
        <v>3121</v>
      </c>
      <c r="C13" s="98" t="s">
        <v>5</v>
      </c>
      <c r="D13" s="99">
        <v>543450399</v>
      </c>
      <c r="E13" s="99">
        <v>0</v>
      </c>
      <c r="F13" s="99">
        <v>0</v>
      </c>
      <c r="G13" s="99">
        <v>543450399</v>
      </c>
      <c r="H13" s="100">
        <v>311209633</v>
      </c>
      <c r="AE13" s="26">
        <f t="shared" si="0"/>
        <v>232240766</v>
      </c>
      <c r="AG13" s="3"/>
      <c r="AH13" s="14"/>
    </row>
    <row r="14" spans="2:35">
      <c r="B14" s="95">
        <v>312101</v>
      </c>
      <c r="C14" s="92" t="s">
        <v>6</v>
      </c>
      <c r="D14" s="111">
        <v>543450399</v>
      </c>
      <c r="E14" s="101">
        <v>0</v>
      </c>
      <c r="F14" s="101">
        <v>0</v>
      </c>
      <c r="G14" s="149">
        <v>543450399</v>
      </c>
      <c r="H14" s="97">
        <v>311209633</v>
      </c>
      <c r="AE14" s="26">
        <f>+G14-H14</f>
        <v>232240766</v>
      </c>
      <c r="AG14" s="152"/>
      <c r="AH14" s="14"/>
    </row>
    <row r="15" spans="2:35">
      <c r="B15" s="91">
        <v>3126</v>
      </c>
      <c r="C15" s="98" t="s">
        <v>7</v>
      </c>
      <c r="D15" s="99">
        <v>1156901577</v>
      </c>
      <c r="E15" s="99">
        <v>2500000000</v>
      </c>
      <c r="F15" s="99">
        <v>0</v>
      </c>
      <c r="G15" s="104">
        <v>3656901577</v>
      </c>
      <c r="H15" s="100">
        <v>594550044</v>
      </c>
      <c r="AE15" s="26">
        <f t="shared" si="0"/>
        <v>3062351533</v>
      </c>
      <c r="AH15" s="14"/>
    </row>
    <row r="16" spans="2:35" s="2" customFormat="1">
      <c r="B16" s="91">
        <v>3126</v>
      </c>
      <c r="C16" s="98" t="s">
        <v>104</v>
      </c>
      <c r="D16" s="102">
        <v>1156901577</v>
      </c>
      <c r="E16" s="102">
        <v>2500000000</v>
      </c>
      <c r="F16" s="102">
        <v>0</v>
      </c>
      <c r="G16" s="105">
        <v>3656901577</v>
      </c>
      <c r="H16" s="103">
        <v>594550044</v>
      </c>
      <c r="M16" s="16"/>
      <c r="N16" s="27"/>
      <c r="AE16" s="26">
        <f t="shared" si="0"/>
        <v>3062351533</v>
      </c>
      <c r="AG16" s="31"/>
    </row>
    <row r="17" spans="2:34">
      <c r="B17" s="95" t="s">
        <v>116</v>
      </c>
      <c r="C17" s="139" t="s">
        <v>118</v>
      </c>
      <c r="D17" s="111">
        <v>220457054</v>
      </c>
      <c r="E17" s="111">
        <v>0</v>
      </c>
      <c r="F17" s="173">
        <v>0</v>
      </c>
      <c r="G17" s="149">
        <v>220457054</v>
      </c>
      <c r="H17" s="125">
        <v>160143595</v>
      </c>
    </row>
    <row r="18" spans="2:34">
      <c r="B18" s="95" t="s">
        <v>117</v>
      </c>
      <c r="C18" s="139" t="s">
        <v>119</v>
      </c>
      <c r="D18" s="111">
        <v>288009516</v>
      </c>
      <c r="E18" s="111">
        <v>0</v>
      </c>
      <c r="F18" s="173">
        <v>0</v>
      </c>
      <c r="G18" s="149">
        <v>288009516</v>
      </c>
      <c r="H18" s="125">
        <v>94707594</v>
      </c>
    </row>
    <row r="19" spans="2:34" hidden="1">
      <c r="B19" s="175" t="s">
        <v>184</v>
      </c>
      <c r="C19" s="139" t="s">
        <v>185</v>
      </c>
      <c r="D19" s="155"/>
      <c r="E19" s="111"/>
      <c r="F19" s="173">
        <v>0</v>
      </c>
      <c r="G19" s="149">
        <v>0</v>
      </c>
      <c r="H19" s="125"/>
    </row>
    <row r="20" spans="2:34">
      <c r="B20" s="175" t="s">
        <v>187</v>
      </c>
      <c r="C20" s="139" t="s">
        <v>196</v>
      </c>
      <c r="D20" s="155">
        <v>648435007</v>
      </c>
      <c r="E20" s="111">
        <v>0</v>
      </c>
      <c r="F20" s="173"/>
      <c r="G20" s="149">
        <v>648435007</v>
      </c>
      <c r="H20" s="125">
        <v>339698855</v>
      </c>
    </row>
    <row r="21" spans="2:34">
      <c r="B21" s="175" t="s">
        <v>219</v>
      </c>
      <c r="C21" s="139"/>
      <c r="D21" s="155">
        <v>0</v>
      </c>
      <c r="E21" s="111">
        <v>2500000000</v>
      </c>
      <c r="F21" s="99">
        <v>0</v>
      </c>
      <c r="G21" s="149">
        <v>2500000000</v>
      </c>
      <c r="H21" s="125">
        <v>0</v>
      </c>
    </row>
    <row r="22" spans="2:34">
      <c r="B22" s="91">
        <v>3128</v>
      </c>
      <c r="C22" s="98" t="s">
        <v>8</v>
      </c>
      <c r="D22" s="99">
        <v>5071106549</v>
      </c>
      <c r="E22" s="99">
        <v>0</v>
      </c>
      <c r="F22" s="99">
        <v>0</v>
      </c>
      <c r="G22" s="104">
        <v>5071106549</v>
      </c>
      <c r="H22" s="100">
        <v>35198243.600000001</v>
      </c>
      <c r="I22" s="14"/>
      <c r="AE22" s="26">
        <f t="shared" ref="AE22:AE57" si="1">+G22-H22</f>
        <v>5035908305.3999996</v>
      </c>
      <c r="AG22" s="14"/>
      <c r="AH22" s="14"/>
    </row>
    <row r="23" spans="2:34">
      <c r="B23" s="95">
        <v>312801</v>
      </c>
      <c r="C23" s="92" t="s">
        <v>77</v>
      </c>
      <c r="D23" s="93">
        <v>3279984916</v>
      </c>
      <c r="E23" s="93">
        <v>0</v>
      </c>
      <c r="F23" s="101">
        <v>0</v>
      </c>
      <c r="G23" s="147">
        <v>3279984916</v>
      </c>
      <c r="H23" s="150">
        <v>7489</v>
      </c>
      <c r="I23" s="14"/>
      <c r="AE23" s="26">
        <f t="shared" si="1"/>
        <v>3279977427</v>
      </c>
      <c r="AG23" s="2"/>
    </row>
    <row r="24" spans="2:34">
      <c r="B24" s="95">
        <v>312803</v>
      </c>
      <c r="C24" s="92" t="s">
        <v>9</v>
      </c>
      <c r="D24" s="93">
        <v>1548924400</v>
      </c>
      <c r="E24" s="93">
        <v>0</v>
      </c>
      <c r="F24" s="101">
        <v>0</v>
      </c>
      <c r="G24" s="147">
        <v>1548924400</v>
      </c>
      <c r="H24" s="150">
        <v>12733895.41</v>
      </c>
      <c r="I24" s="14"/>
      <c r="AE24" s="26">
        <f t="shared" si="1"/>
        <v>1536190504.5899999</v>
      </c>
      <c r="AG24" s="2"/>
    </row>
    <row r="25" spans="2:34">
      <c r="B25" s="95">
        <v>312804</v>
      </c>
      <c r="C25" s="106" t="s">
        <v>10</v>
      </c>
      <c r="D25" s="93">
        <v>19952397</v>
      </c>
      <c r="E25" s="93">
        <v>0</v>
      </c>
      <c r="F25" s="101">
        <v>0</v>
      </c>
      <c r="G25" s="147">
        <v>19952397</v>
      </c>
      <c r="H25" s="150">
        <v>15603054</v>
      </c>
      <c r="AE25" s="26">
        <f t="shared" si="1"/>
        <v>4349343</v>
      </c>
      <c r="AF25" s="3">
        <f>+AE25+AE26</f>
        <v>4349343</v>
      </c>
      <c r="AG25" s="2"/>
    </row>
    <row r="26" spans="2:34" hidden="1">
      <c r="B26" s="95">
        <v>312805</v>
      </c>
      <c r="C26" s="106" t="s">
        <v>78</v>
      </c>
      <c r="D26" s="93"/>
      <c r="E26" s="93">
        <v>0</v>
      </c>
      <c r="F26" s="93">
        <v>0</v>
      </c>
      <c r="G26" s="149">
        <v>0</v>
      </c>
      <c r="H26" s="150"/>
      <c r="AE26" s="26">
        <f t="shared" si="1"/>
        <v>0</v>
      </c>
      <c r="AG26" s="2"/>
    </row>
    <row r="27" spans="2:34">
      <c r="B27" s="95">
        <v>312805</v>
      </c>
      <c r="C27" s="92" t="s">
        <v>50</v>
      </c>
      <c r="D27" s="93">
        <v>33294148</v>
      </c>
      <c r="E27" s="93">
        <v>0</v>
      </c>
      <c r="F27" s="93">
        <v>0</v>
      </c>
      <c r="G27" s="149">
        <v>33294148</v>
      </c>
      <c r="H27" s="150">
        <v>6853805.1899999995</v>
      </c>
      <c r="AE27" s="26">
        <f t="shared" si="1"/>
        <v>26440342.810000002</v>
      </c>
      <c r="AG27" s="2"/>
      <c r="AH27" s="26"/>
    </row>
    <row r="28" spans="2:34">
      <c r="B28" s="95">
        <v>312805</v>
      </c>
      <c r="C28" s="92" t="s">
        <v>11</v>
      </c>
      <c r="D28" s="93">
        <v>188950688</v>
      </c>
      <c r="E28" s="93">
        <v>0</v>
      </c>
      <c r="F28" s="93">
        <v>0</v>
      </c>
      <c r="G28" s="151">
        <v>188950688</v>
      </c>
      <c r="H28" s="125">
        <v>0</v>
      </c>
      <c r="I28" s="14"/>
      <c r="AE28" s="26">
        <f t="shared" si="1"/>
        <v>188950688</v>
      </c>
      <c r="AG28" s="2"/>
      <c r="AH28" s="26"/>
    </row>
    <row r="29" spans="2:34" hidden="1">
      <c r="B29" s="95">
        <v>312805</v>
      </c>
      <c r="C29" s="92" t="s">
        <v>8</v>
      </c>
      <c r="D29" s="93"/>
      <c r="E29" s="93">
        <v>0</v>
      </c>
      <c r="F29" s="93">
        <v>0</v>
      </c>
      <c r="G29" s="151">
        <v>0</v>
      </c>
      <c r="H29" s="150"/>
      <c r="AE29" s="26">
        <f>+G29-H29</f>
        <v>0</v>
      </c>
      <c r="AG29" s="2"/>
      <c r="AH29" s="26"/>
    </row>
    <row r="30" spans="2:34" hidden="1">
      <c r="B30" s="107">
        <v>3200</v>
      </c>
      <c r="C30" s="108" t="s">
        <v>12</v>
      </c>
      <c r="D30" s="109">
        <v>4816637848</v>
      </c>
      <c r="E30" s="109">
        <v>0</v>
      </c>
      <c r="F30" s="109">
        <v>0</v>
      </c>
      <c r="G30" s="109">
        <v>4816637848</v>
      </c>
      <c r="H30" s="137">
        <v>599800877.00999999</v>
      </c>
      <c r="I30" s="14"/>
      <c r="AE30" s="26">
        <f t="shared" si="1"/>
        <v>4216836970.9899998</v>
      </c>
      <c r="AH30" s="26"/>
    </row>
    <row r="31" spans="2:34" hidden="1">
      <c r="B31" s="91">
        <v>3210</v>
      </c>
      <c r="C31" s="98" t="s">
        <v>13</v>
      </c>
      <c r="D31" s="99">
        <v>0</v>
      </c>
      <c r="E31" s="99">
        <v>0</v>
      </c>
      <c r="F31" s="99"/>
      <c r="G31" s="99">
        <v>0</v>
      </c>
      <c r="H31" s="100">
        <v>0</v>
      </c>
      <c r="AE31" s="26">
        <f t="shared" si="1"/>
        <v>0</v>
      </c>
      <c r="AH31" s="26"/>
    </row>
    <row r="32" spans="2:34" hidden="1">
      <c r="B32" s="95">
        <v>3211</v>
      </c>
      <c r="C32" s="92" t="s">
        <v>14</v>
      </c>
      <c r="D32" s="93"/>
      <c r="E32" s="93"/>
      <c r="F32" s="93"/>
      <c r="G32" s="93"/>
      <c r="H32" s="94">
        <v>0</v>
      </c>
      <c r="AE32" s="26">
        <f t="shared" si="1"/>
        <v>0</v>
      </c>
      <c r="AH32" s="26"/>
    </row>
    <row r="33" spans="2:34" hidden="1">
      <c r="B33" s="95">
        <v>3212</v>
      </c>
      <c r="C33" s="92" t="s">
        <v>15</v>
      </c>
      <c r="D33" s="93"/>
      <c r="E33" s="93"/>
      <c r="F33" s="93"/>
      <c r="G33" s="93"/>
      <c r="H33" s="94">
        <v>0</v>
      </c>
      <c r="AE33" s="26">
        <f t="shared" si="1"/>
        <v>0</v>
      </c>
      <c r="AH33" s="26"/>
    </row>
    <row r="34" spans="2:34" hidden="1">
      <c r="B34" s="91">
        <v>3220</v>
      </c>
      <c r="C34" s="98" t="s">
        <v>16</v>
      </c>
      <c r="D34" s="99">
        <v>0</v>
      </c>
      <c r="E34" s="99">
        <v>0</v>
      </c>
      <c r="F34" s="99"/>
      <c r="G34" s="99">
        <v>0</v>
      </c>
      <c r="H34" s="100">
        <v>0</v>
      </c>
      <c r="AE34" s="26">
        <f t="shared" si="1"/>
        <v>0</v>
      </c>
      <c r="AH34" s="26"/>
    </row>
    <row r="35" spans="2:34" hidden="1">
      <c r="B35" s="95">
        <v>3221</v>
      </c>
      <c r="C35" s="92" t="s">
        <v>14</v>
      </c>
      <c r="D35" s="93"/>
      <c r="E35" s="93"/>
      <c r="F35" s="93"/>
      <c r="G35" s="93"/>
      <c r="H35" s="94">
        <v>0</v>
      </c>
      <c r="AE35" s="26">
        <f t="shared" si="1"/>
        <v>0</v>
      </c>
      <c r="AH35" s="26"/>
    </row>
    <row r="36" spans="2:34" hidden="1">
      <c r="B36" s="95">
        <v>3222</v>
      </c>
      <c r="C36" s="92" t="s">
        <v>15</v>
      </c>
      <c r="D36" s="93"/>
      <c r="E36" s="93"/>
      <c r="F36" s="93"/>
      <c r="G36" s="93"/>
      <c r="H36" s="94">
        <v>0</v>
      </c>
      <c r="AE36" s="26">
        <f t="shared" si="1"/>
        <v>0</v>
      </c>
      <c r="AH36" s="26"/>
    </row>
    <row r="37" spans="2:34" hidden="1">
      <c r="B37" s="95">
        <v>3220</v>
      </c>
      <c r="C37" s="92" t="s">
        <v>16</v>
      </c>
      <c r="D37" s="93">
        <v>0</v>
      </c>
      <c r="E37" s="93"/>
      <c r="F37" s="93">
        <v>0</v>
      </c>
      <c r="G37" s="147">
        <v>0</v>
      </c>
      <c r="H37" s="94">
        <v>0</v>
      </c>
      <c r="AH37" s="26"/>
    </row>
    <row r="38" spans="2:34" hidden="1">
      <c r="B38" s="95">
        <v>3222</v>
      </c>
      <c r="C38" s="92" t="s">
        <v>15</v>
      </c>
      <c r="D38" s="93"/>
      <c r="E38" s="93"/>
      <c r="F38" s="93"/>
      <c r="G38" s="147">
        <v>0</v>
      </c>
      <c r="H38" s="94">
        <v>0</v>
      </c>
      <c r="AG38" s="2"/>
      <c r="AH38" s="26"/>
    </row>
    <row r="39" spans="2:34">
      <c r="B39" s="91">
        <v>3230</v>
      </c>
      <c r="C39" s="98" t="s">
        <v>17</v>
      </c>
      <c r="D39" s="102">
        <v>297724882</v>
      </c>
      <c r="E39" s="102">
        <v>0</v>
      </c>
      <c r="F39" s="102">
        <v>0</v>
      </c>
      <c r="G39" s="102">
        <v>297724882</v>
      </c>
      <c r="H39" s="110">
        <v>39788304.990000002</v>
      </c>
      <c r="AE39" s="26">
        <f t="shared" si="1"/>
        <v>257936577.00999999</v>
      </c>
      <c r="AH39" s="26"/>
    </row>
    <row r="40" spans="2:34">
      <c r="B40" s="95">
        <v>323001</v>
      </c>
      <c r="C40" s="92" t="s">
        <v>79</v>
      </c>
      <c r="D40" s="93">
        <v>39376212</v>
      </c>
      <c r="E40" s="93">
        <v>0</v>
      </c>
      <c r="F40" s="101">
        <v>0</v>
      </c>
      <c r="G40" s="149">
        <v>39376212</v>
      </c>
      <c r="H40" s="97">
        <v>16192948.549999999</v>
      </c>
      <c r="AE40" s="26">
        <f t="shared" si="1"/>
        <v>23183263.450000003</v>
      </c>
      <c r="AG40" s="15"/>
      <c r="AH40" s="26"/>
    </row>
    <row r="41" spans="2:34">
      <c r="B41" s="95">
        <v>323002</v>
      </c>
      <c r="C41" s="92" t="s">
        <v>80</v>
      </c>
      <c r="D41" s="93">
        <v>258348670</v>
      </c>
      <c r="E41" s="93">
        <v>0</v>
      </c>
      <c r="F41" s="101">
        <v>0</v>
      </c>
      <c r="G41" s="149">
        <v>258348670</v>
      </c>
      <c r="H41" s="97">
        <v>23595356.440000005</v>
      </c>
      <c r="AE41" s="26">
        <f t="shared" si="1"/>
        <v>234753313.56</v>
      </c>
      <c r="AG41" s="15"/>
      <c r="AH41" s="26"/>
    </row>
    <row r="42" spans="2:34">
      <c r="B42" s="91">
        <v>3250</v>
      </c>
      <c r="C42" s="98" t="s">
        <v>18</v>
      </c>
      <c r="D42" s="99">
        <v>4518912966</v>
      </c>
      <c r="E42" s="99">
        <v>0</v>
      </c>
      <c r="F42" s="99">
        <v>0</v>
      </c>
      <c r="G42" s="104">
        <v>4518912966</v>
      </c>
      <c r="H42" s="100">
        <v>560012572.01999998</v>
      </c>
      <c r="I42" s="14"/>
      <c r="AE42" s="26">
        <f t="shared" si="1"/>
        <v>3958900393.98</v>
      </c>
      <c r="AH42" s="26"/>
    </row>
    <row r="43" spans="2:34" s="2" customFormat="1" hidden="1">
      <c r="B43" s="91">
        <v>3251</v>
      </c>
      <c r="C43" s="98" t="s">
        <v>19</v>
      </c>
      <c r="D43" s="102"/>
      <c r="E43" s="102"/>
      <c r="F43" s="105"/>
      <c r="G43" s="105"/>
      <c r="H43" s="103"/>
      <c r="M43" s="16"/>
      <c r="N43" s="27"/>
      <c r="AE43" s="26">
        <f t="shared" si="1"/>
        <v>0</v>
      </c>
      <c r="AH43" s="26"/>
    </row>
    <row r="44" spans="2:34" s="2" customFormat="1">
      <c r="B44" s="91">
        <v>3252</v>
      </c>
      <c r="C44" s="98" t="s">
        <v>81</v>
      </c>
      <c r="D44" s="102">
        <v>0</v>
      </c>
      <c r="E44" s="102">
        <v>0</v>
      </c>
      <c r="F44" s="102">
        <v>0</v>
      </c>
      <c r="G44" s="105">
        <v>0</v>
      </c>
      <c r="H44" s="103">
        <v>0</v>
      </c>
      <c r="M44" s="16"/>
      <c r="N44" s="27"/>
      <c r="AE44" s="26">
        <f t="shared" si="1"/>
        <v>0</v>
      </c>
      <c r="AH44" s="26"/>
    </row>
    <row r="45" spans="2:34">
      <c r="B45" s="95">
        <v>325201</v>
      </c>
      <c r="C45" s="92" t="s">
        <v>82</v>
      </c>
      <c r="D45" s="93">
        <v>0</v>
      </c>
      <c r="E45" s="102">
        <v>0</v>
      </c>
      <c r="F45" s="105">
        <v>0</v>
      </c>
      <c r="G45" s="101">
        <v>0</v>
      </c>
      <c r="H45" s="111">
        <v>0</v>
      </c>
      <c r="AE45" s="26">
        <f t="shared" si="1"/>
        <v>0</v>
      </c>
      <c r="AG45" s="136"/>
      <c r="AH45" s="26"/>
    </row>
    <row r="46" spans="2:34">
      <c r="B46" s="95">
        <v>325202</v>
      </c>
      <c r="C46" s="92" t="s">
        <v>83</v>
      </c>
      <c r="D46" s="93">
        <v>0</v>
      </c>
      <c r="E46" s="102">
        <v>0</v>
      </c>
      <c r="F46" s="105">
        <v>0</v>
      </c>
      <c r="G46" s="101">
        <v>0</v>
      </c>
      <c r="H46" s="111">
        <v>0</v>
      </c>
      <c r="AE46" s="26">
        <f t="shared" si="1"/>
        <v>0</v>
      </c>
      <c r="AG46" s="136"/>
      <c r="AH46" s="26"/>
    </row>
    <row r="47" spans="2:34">
      <c r="B47" s="95">
        <v>325203</v>
      </c>
      <c r="C47" s="92" t="s">
        <v>84</v>
      </c>
      <c r="D47" s="93">
        <v>0</v>
      </c>
      <c r="E47" s="102">
        <v>0</v>
      </c>
      <c r="F47" s="105">
        <v>0</v>
      </c>
      <c r="G47" s="101">
        <v>0</v>
      </c>
      <c r="H47" s="111">
        <v>0</v>
      </c>
      <c r="AE47" s="26">
        <f t="shared" si="1"/>
        <v>0</v>
      </c>
      <c r="AG47" s="136"/>
      <c r="AH47" s="26"/>
    </row>
    <row r="48" spans="2:34">
      <c r="B48" s="95">
        <v>325204</v>
      </c>
      <c r="C48" s="92" t="s">
        <v>85</v>
      </c>
      <c r="D48" s="93">
        <v>0</v>
      </c>
      <c r="E48" s="93"/>
      <c r="F48" s="105">
        <v>0</v>
      </c>
      <c r="G48" s="101">
        <v>0</v>
      </c>
      <c r="H48" s="101">
        <v>0</v>
      </c>
      <c r="AE48" s="26">
        <f t="shared" si="1"/>
        <v>0</v>
      </c>
      <c r="AG48" s="136"/>
      <c r="AH48" s="26"/>
    </row>
    <row r="49" spans="2:35">
      <c r="B49" s="95">
        <v>325205</v>
      </c>
      <c r="C49" s="92" t="s">
        <v>86</v>
      </c>
      <c r="D49" s="93">
        <v>0</v>
      </c>
      <c r="E49" s="93"/>
      <c r="F49" s="102">
        <v>0</v>
      </c>
      <c r="G49" s="93">
        <v>0</v>
      </c>
      <c r="H49" s="93">
        <v>0</v>
      </c>
      <c r="AE49" s="26">
        <f t="shared" si="1"/>
        <v>0</v>
      </c>
      <c r="AG49" s="136"/>
      <c r="AH49" s="26"/>
    </row>
    <row r="50" spans="2:35" s="2" customFormat="1">
      <c r="B50" s="91">
        <v>3253</v>
      </c>
      <c r="C50" s="98" t="s">
        <v>20</v>
      </c>
      <c r="D50" s="102">
        <v>0</v>
      </c>
      <c r="E50" s="102">
        <v>0</v>
      </c>
      <c r="F50" s="102">
        <v>0</v>
      </c>
      <c r="G50" s="93">
        <v>0</v>
      </c>
      <c r="H50" s="103">
        <v>0</v>
      </c>
      <c r="M50" s="16"/>
      <c r="N50" s="27"/>
      <c r="AE50" s="26">
        <f t="shared" si="1"/>
        <v>0</v>
      </c>
      <c r="AG50" s="138"/>
      <c r="AH50" s="26"/>
    </row>
    <row r="51" spans="2:35" s="2" customFormat="1">
      <c r="B51" s="91">
        <v>3254</v>
      </c>
      <c r="C51" s="98" t="s">
        <v>21</v>
      </c>
      <c r="D51" s="102">
        <v>4518912966</v>
      </c>
      <c r="E51" s="102">
        <v>0</v>
      </c>
      <c r="F51" s="102">
        <v>0</v>
      </c>
      <c r="G51" s="102">
        <v>4518912966</v>
      </c>
      <c r="H51" s="103">
        <v>560012572.01999998</v>
      </c>
      <c r="M51" s="16"/>
      <c r="N51" s="27"/>
      <c r="AE51" s="26">
        <f t="shared" si="1"/>
        <v>3958900393.98</v>
      </c>
      <c r="AG51" s="31"/>
      <c r="AH51" s="26"/>
    </row>
    <row r="52" spans="2:35" hidden="1">
      <c r="B52" s="95">
        <v>325401</v>
      </c>
      <c r="C52" s="92" t="s">
        <v>87</v>
      </c>
      <c r="D52" s="93">
        <v>0</v>
      </c>
      <c r="E52" s="93">
        <v>0</v>
      </c>
      <c r="F52" s="93"/>
      <c r="G52" s="93">
        <v>0</v>
      </c>
      <c r="H52" s="94">
        <v>0</v>
      </c>
      <c r="AE52" s="26">
        <f t="shared" si="1"/>
        <v>0</v>
      </c>
    </row>
    <row r="53" spans="2:35" hidden="1">
      <c r="B53" s="95">
        <v>325402</v>
      </c>
      <c r="C53" s="92" t="s">
        <v>88</v>
      </c>
      <c r="D53" s="93"/>
      <c r="E53" s="93">
        <v>0</v>
      </c>
      <c r="F53" s="93"/>
      <c r="G53" s="93">
        <v>0</v>
      </c>
      <c r="H53" s="94">
        <v>0</v>
      </c>
      <c r="AE53" s="26">
        <f t="shared" si="1"/>
        <v>0</v>
      </c>
    </row>
    <row r="54" spans="2:35">
      <c r="B54" s="95">
        <v>325403</v>
      </c>
      <c r="C54" s="92" t="s">
        <v>89</v>
      </c>
      <c r="D54" s="93">
        <v>3234090621</v>
      </c>
      <c r="E54" s="93">
        <v>0</v>
      </c>
      <c r="F54" s="93">
        <v>0</v>
      </c>
      <c r="G54" s="147">
        <v>3234090621</v>
      </c>
      <c r="H54" s="125">
        <v>322588658.81999999</v>
      </c>
      <c r="AE54" s="26">
        <f t="shared" si="1"/>
        <v>2911501962.1799998</v>
      </c>
      <c r="AG54" s="2"/>
    </row>
    <row r="55" spans="2:35" hidden="1">
      <c r="B55" s="95">
        <v>325404</v>
      </c>
      <c r="C55" s="92" t="s">
        <v>90</v>
      </c>
      <c r="D55" s="93"/>
      <c r="E55" s="93">
        <v>0</v>
      </c>
      <c r="F55" s="93"/>
      <c r="G55" s="147">
        <v>0</v>
      </c>
      <c r="H55" s="125">
        <v>0</v>
      </c>
      <c r="AE55" s="26">
        <f t="shared" si="1"/>
        <v>0</v>
      </c>
      <c r="AG55" s="2"/>
    </row>
    <row r="56" spans="2:35">
      <c r="B56" s="95">
        <v>325405</v>
      </c>
      <c r="C56" s="92" t="s">
        <v>91</v>
      </c>
      <c r="D56" s="93">
        <v>957664458</v>
      </c>
      <c r="E56" s="93">
        <v>0</v>
      </c>
      <c r="F56" s="93">
        <v>0</v>
      </c>
      <c r="G56" s="147">
        <v>957664458</v>
      </c>
      <c r="H56" s="97">
        <v>167067888.06</v>
      </c>
      <c r="AE56" s="26">
        <f t="shared" si="1"/>
        <v>790596569.94000006</v>
      </c>
      <c r="AG56" s="2"/>
    </row>
    <row r="57" spans="2:35">
      <c r="B57" s="95">
        <v>325406</v>
      </c>
      <c r="C57" s="92" t="s">
        <v>103</v>
      </c>
      <c r="D57" s="93">
        <v>24939097</v>
      </c>
      <c r="E57" s="93">
        <v>0</v>
      </c>
      <c r="F57" s="93">
        <v>0</v>
      </c>
      <c r="G57" s="147">
        <v>24939097</v>
      </c>
      <c r="H57" s="97">
        <v>5992441</v>
      </c>
      <c r="AE57" s="26">
        <f t="shared" si="1"/>
        <v>18946656</v>
      </c>
      <c r="AG57" s="2"/>
      <c r="AH57" s="14"/>
      <c r="AI57" s="15"/>
    </row>
    <row r="58" spans="2:35">
      <c r="B58" s="95">
        <v>325407</v>
      </c>
      <c r="C58" s="92" t="s">
        <v>114</v>
      </c>
      <c r="D58" s="93">
        <v>302218790</v>
      </c>
      <c r="E58" s="93">
        <v>0</v>
      </c>
      <c r="F58" s="93">
        <v>0</v>
      </c>
      <c r="G58" s="147">
        <v>302218790</v>
      </c>
      <c r="H58" s="97">
        <v>64363584.140000001</v>
      </c>
      <c r="AE58" s="26">
        <f>+G58-H58</f>
        <v>237855205.86000001</v>
      </c>
      <c r="AG58" s="2"/>
    </row>
    <row r="59" spans="2:35" hidden="1">
      <c r="B59" s="95">
        <v>325408</v>
      </c>
      <c r="C59" s="112" t="s">
        <v>115</v>
      </c>
      <c r="D59" s="93"/>
      <c r="E59" s="93">
        <v>0</v>
      </c>
      <c r="F59" s="93"/>
      <c r="G59" s="93">
        <v>0</v>
      </c>
      <c r="H59" s="132">
        <v>0</v>
      </c>
      <c r="AE59" s="26">
        <f t="shared" ref="AE59:AE80" si="2">+G59-H59</f>
        <v>0</v>
      </c>
    </row>
    <row r="60" spans="2:35" s="2" customFormat="1">
      <c r="B60" s="91" t="s">
        <v>110</v>
      </c>
      <c r="C60" s="98" t="s">
        <v>22</v>
      </c>
      <c r="D60" s="102">
        <v>0</v>
      </c>
      <c r="E60" s="102">
        <v>0</v>
      </c>
      <c r="F60" s="102">
        <v>0</v>
      </c>
      <c r="G60" s="130">
        <v>0</v>
      </c>
      <c r="H60" s="103">
        <v>0</v>
      </c>
      <c r="M60" s="16"/>
      <c r="N60" s="27"/>
      <c r="S60" s="31"/>
      <c r="AE60" s="26">
        <f t="shared" si="2"/>
        <v>0</v>
      </c>
      <c r="AG60" s="31"/>
    </row>
    <row r="61" spans="2:35">
      <c r="B61" s="95">
        <v>32551</v>
      </c>
      <c r="C61" s="92" t="s">
        <v>92</v>
      </c>
      <c r="D61" s="93">
        <v>0</v>
      </c>
      <c r="E61" s="93">
        <v>0</v>
      </c>
      <c r="F61" s="131">
        <v>0</v>
      </c>
      <c r="G61" s="131">
        <v>0</v>
      </c>
      <c r="H61" s="94">
        <v>0</v>
      </c>
      <c r="AE61" s="26">
        <f t="shared" si="2"/>
        <v>0</v>
      </c>
      <c r="AG61" s="2"/>
    </row>
    <row r="62" spans="2:35">
      <c r="B62" s="95">
        <v>325511</v>
      </c>
      <c r="C62" s="92" t="s">
        <v>93</v>
      </c>
      <c r="D62" s="93">
        <v>0</v>
      </c>
      <c r="E62" s="111"/>
      <c r="F62" s="174">
        <v>0</v>
      </c>
      <c r="G62" s="131">
        <v>0</v>
      </c>
      <c r="H62" s="134">
        <v>0</v>
      </c>
      <c r="AE62" s="26">
        <f t="shared" si="2"/>
        <v>0</v>
      </c>
      <c r="AG62" s="14"/>
    </row>
    <row r="63" spans="2:35">
      <c r="B63" s="95">
        <v>325512</v>
      </c>
      <c r="C63" s="92" t="s">
        <v>94</v>
      </c>
      <c r="D63" s="93">
        <v>0</v>
      </c>
      <c r="E63" s="93">
        <v>0</v>
      </c>
      <c r="F63" s="93">
        <v>0</v>
      </c>
      <c r="G63" s="93">
        <v>0</v>
      </c>
      <c r="H63" s="133">
        <v>0</v>
      </c>
      <c r="AE63" s="26">
        <f t="shared" si="2"/>
        <v>0</v>
      </c>
    </row>
    <row r="64" spans="2:35">
      <c r="B64" s="95">
        <v>325514</v>
      </c>
      <c r="C64" s="92" t="s">
        <v>175</v>
      </c>
      <c r="D64" s="93">
        <v>0</v>
      </c>
      <c r="E64" s="93"/>
      <c r="F64" s="93">
        <v>0</v>
      </c>
      <c r="G64" s="147">
        <v>0</v>
      </c>
      <c r="H64" s="148">
        <v>0</v>
      </c>
      <c r="AE64" s="26">
        <f t="shared" si="2"/>
        <v>0</v>
      </c>
    </row>
    <row r="65" spans="2:35">
      <c r="B65" s="91">
        <v>3260</v>
      </c>
      <c r="C65" s="98" t="s">
        <v>23</v>
      </c>
      <c r="D65" s="102">
        <v>0</v>
      </c>
      <c r="E65" s="102">
        <v>0</v>
      </c>
      <c r="F65" s="102">
        <v>0</v>
      </c>
      <c r="G65" s="93">
        <v>0</v>
      </c>
      <c r="H65" s="103">
        <v>0</v>
      </c>
      <c r="AE65" s="26">
        <f t="shared" si="2"/>
        <v>0</v>
      </c>
    </row>
    <row r="66" spans="2:35">
      <c r="B66" s="83">
        <v>3500</v>
      </c>
      <c r="C66" s="84" t="s">
        <v>24</v>
      </c>
      <c r="D66" s="113">
        <v>0</v>
      </c>
      <c r="E66" s="113">
        <v>0</v>
      </c>
      <c r="F66" s="113">
        <v>0</v>
      </c>
      <c r="G66" s="113">
        <v>0</v>
      </c>
      <c r="H66" s="114">
        <v>0</v>
      </c>
      <c r="AE66" s="26">
        <f t="shared" si="2"/>
        <v>0</v>
      </c>
    </row>
    <row r="67" spans="2:35">
      <c r="B67" s="135">
        <v>4000</v>
      </c>
      <c r="C67" s="115" t="s">
        <v>25</v>
      </c>
      <c r="D67" s="116">
        <v>4768431000</v>
      </c>
      <c r="E67" s="116">
        <v>0</v>
      </c>
      <c r="F67" s="116">
        <v>0</v>
      </c>
      <c r="G67" s="116">
        <v>4768431000</v>
      </c>
      <c r="H67" s="117">
        <v>1323279768</v>
      </c>
      <c r="AE67" s="26">
        <f t="shared" si="2"/>
        <v>3445151232</v>
      </c>
      <c r="AH67" s="14"/>
    </row>
    <row r="68" spans="2:35">
      <c r="B68" s="118">
        <v>4100</v>
      </c>
      <c r="C68" s="119" t="s">
        <v>26</v>
      </c>
      <c r="D68" s="120">
        <v>4768431000</v>
      </c>
      <c r="E68" s="120">
        <v>0</v>
      </c>
      <c r="F68" s="120">
        <v>0</v>
      </c>
      <c r="G68" s="120">
        <v>4768431000</v>
      </c>
      <c r="H68" s="121">
        <v>1323279768</v>
      </c>
      <c r="K68" s="14"/>
      <c r="O68" s="14"/>
      <c r="S68" s="26"/>
      <c r="W68" s="15"/>
      <c r="AE68" s="26">
        <f t="shared" si="2"/>
        <v>3445151232</v>
      </c>
    </row>
    <row r="69" spans="2:35">
      <c r="B69" s="122">
        <v>410001</v>
      </c>
      <c r="C69" s="123" t="s">
        <v>105</v>
      </c>
      <c r="D69" s="124">
        <v>4684600000</v>
      </c>
      <c r="E69" s="124"/>
      <c r="F69" s="124">
        <v>0</v>
      </c>
      <c r="G69" s="147">
        <v>4684600000</v>
      </c>
      <c r="H69" s="97">
        <v>1320395768</v>
      </c>
      <c r="K69" s="14"/>
      <c r="L69" s="14"/>
      <c r="P69" s="14"/>
      <c r="S69" s="15" t="str">
        <f>+[1]REP_PAC018_SituacionCupoPACActu!$Z$23</f>
        <v>1.896.610.358,67</v>
      </c>
      <c r="T69" s="15">
        <f>+S69-H69</f>
        <v>576214590.67000008</v>
      </c>
      <c r="U69" s="15"/>
      <c r="W69" s="15"/>
      <c r="AE69" s="26">
        <f t="shared" si="2"/>
        <v>3364204232</v>
      </c>
      <c r="AG69" s="2"/>
      <c r="AH69" s="15"/>
      <c r="AI69" s="15"/>
    </row>
    <row r="70" spans="2:35">
      <c r="B70" s="122">
        <v>410002</v>
      </c>
      <c r="C70" s="123" t="s">
        <v>95</v>
      </c>
      <c r="D70" s="124">
        <v>65600000</v>
      </c>
      <c r="E70" s="124">
        <v>0</v>
      </c>
      <c r="F70" s="124">
        <v>0</v>
      </c>
      <c r="G70" s="147">
        <v>65600000</v>
      </c>
      <c r="H70" s="125">
        <v>0</v>
      </c>
      <c r="I70" s="14" t="e">
        <f>+H70+#REF!</f>
        <v>#REF!</v>
      </c>
      <c r="J70" s="25"/>
      <c r="O70" s="14"/>
      <c r="P70" s="14"/>
      <c r="S70" s="15" t="e">
        <f>+H69+#REF!+#REF!</f>
        <v>#REF!</v>
      </c>
      <c r="W70" s="14"/>
      <c r="AE70" s="26">
        <f t="shared" si="2"/>
        <v>65600000</v>
      </c>
      <c r="AG70" s="2"/>
      <c r="AH70" s="15"/>
      <c r="AI70" s="15"/>
    </row>
    <row r="71" spans="2:35">
      <c r="B71" s="122">
        <v>410003</v>
      </c>
      <c r="C71" s="123" t="s">
        <v>96</v>
      </c>
      <c r="D71" s="124">
        <v>18231000</v>
      </c>
      <c r="E71" s="124">
        <v>0</v>
      </c>
      <c r="F71" s="124">
        <v>0</v>
      </c>
      <c r="G71" s="147">
        <v>18231000</v>
      </c>
      <c r="H71" s="125">
        <v>2884000</v>
      </c>
      <c r="I71" s="14"/>
      <c r="S71" s="15"/>
      <c r="W71" s="14"/>
      <c r="AE71" s="26">
        <f t="shared" si="2"/>
        <v>15347000</v>
      </c>
      <c r="AG71" s="2"/>
      <c r="AH71" s="15"/>
    </row>
    <row r="72" spans="2:35" hidden="1">
      <c r="B72" s="118"/>
      <c r="C72" s="119" t="s">
        <v>97</v>
      </c>
      <c r="D72" s="120">
        <v>0</v>
      </c>
      <c r="E72" s="120">
        <v>0</v>
      </c>
      <c r="F72" s="120">
        <v>0</v>
      </c>
      <c r="G72" s="120">
        <v>0</v>
      </c>
      <c r="H72" s="125">
        <v>0</v>
      </c>
      <c r="I72" s="14"/>
      <c r="J72" s="14"/>
      <c r="S72" s="14"/>
      <c r="U72" s="15"/>
      <c r="AE72" s="26">
        <f t="shared" si="2"/>
        <v>0</v>
      </c>
    </row>
    <row r="73" spans="2:35" ht="12.6" hidden="1" customHeight="1">
      <c r="B73" s="122">
        <v>410004</v>
      </c>
      <c r="C73" s="123" t="s">
        <v>98</v>
      </c>
      <c r="D73" s="124">
        <v>0</v>
      </c>
      <c r="E73" s="124">
        <v>0</v>
      </c>
      <c r="F73" s="124">
        <v>0</v>
      </c>
      <c r="G73" s="124">
        <v>0</v>
      </c>
      <c r="H73" s="125">
        <v>0</v>
      </c>
      <c r="I73" s="14"/>
      <c r="J73" s="14"/>
      <c r="S73" s="14"/>
      <c r="AE73" s="26">
        <f t="shared" si="2"/>
        <v>0</v>
      </c>
    </row>
    <row r="74" spans="2:35" ht="12.6" hidden="1" customHeight="1">
      <c r="B74" s="122">
        <v>410005</v>
      </c>
      <c r="C74" s="123" t="s">
        <v>99</v>
      </c>
      <c r="D74" s="124">
        <v>0</v>
      </c>
      <c r="E74" s="124">
        <v>0</v>
      </c>
      <c r="F74" s="124">
        <v>0</v>
      </c>
      <c r="G74" s="124">
        <v>0</v>
      </c>
      <c r="H74" s="125">
        <v>0</v>
      </c>
      <c r="AE74" s="26">
        <f t="shared" si="2"/>
        <v>0</v>
      </c>
    </row>
    <row r="75" spans="2:35" ht="12.6" hidden="1" customHeight="1">
      <c r="B75" s="122">
        <v>410006</v>
      </c>
      <c r="C75" s="123" t="s">
        <v>100</v>
      </c>
      <c r="D75" s="124">
        <v>0</v>
      </c>
      <c r="E75" s="124">
        <v>0</v>
      </c>
      <c r="F75" s="124">
        <v>0</v>
      </c>
      <c r="G75" s="124">
        <v>0</v>
      </c>
      <c r="H75" s="125">
        <v>0</v>
      </c>
      <c r="J75" s="28" t="s">
        <v>107</v>
      </c>
      <c r="K75" s="1" t="s">
        <v>108</v>
      </c>
      <c r="L75" s="1" t="s">
        <v>108</v>
      </c>
      <c r="N75" s="26" t="e">
        <f>+H78+#REF!</f>
        <v>#REF!</v>
      </c>
      <c r="AE75" s="26">
        <f t="shared" si="2"/>
        <v>0</v>
      </c>
    </row>
    <row r="76" spans="2:35" hidden="1">
      <c r="B76" s="118">
        <v>4200</v>
      </c>
      <c r="C76" s="119" t="s">
        <v>109</v>
      </c>
      <c r="D76" s="120">
        <v>0</v>
      </c>
      <c r="E76" s="120">
        <v>0</v>
      </c>
      <c r="F76" s="120">
        <v>0</v>
      </c>
      <c r="G76" s="120">
        <v>0</v>
      </c>
      <c r="H76" s="121">
        <v>0</v>
      </c>
      <c r="I76" s="14"/>
      <c r="AE76" s="26">
        <f t="shared" si="2"/>
        <v>0</v>
      </c>
    </row>
    <row r="77" spans="2:35">
      <c r="B77" s="118">
        <v>4300</v>
      </c>
      <c r="C77" s="119" t="s">
        <v>27</v>
      </c>
      <c r="D77" s="120">
        <v>0</v>
      </c>
      <c r="E77" s="120">
        <v>0</v>
      </c>
      <c r="F77" s="120">
        <v>0</v>
      </c>
      <c r="G77" s="120">
        <v>0</v>
      </c>
      <c r="H77" s="126">
        <v>0</v>
      </c>
      <c r="I77" s="14"/>
      <c r="AE77" s="26">
        <f t="shared" si="2"/>
        <v>0</v>
      </c>
    </row>
    <row r="78" spans="2:35">
      <c r="B78" s="122">
        <v>430001</v>
      </c>
      <c r="C78" s="123" t="s">
        <v>101</v>
      </c>
      <c r="D78" s="124">
        <v>0</v>
      </c>
      <c r="E78" s="124">
        <v>0</v>
      </c>
      <c r="F78" s="124">
        <v>0</v>
      </c>
      <c r="G78" s="124">
        <v>0</v>
      </c>
      <c r="H78" s="94">
        <v>0</v>
      </c>
      <c r="I78" s="17" t="e">
        <f>+H78+#REF!</f>
        <v>#REF!</v>
      </c>
      <c r="J78" s="14">
        <v>2898048325.98</v>
      </c>
      <c r="K78" s="26">
        <f>+J78-H78</f>
        <v>2898048325.98</v>
      </c>
      <c r="L78" s="26"/>
      <c r="M78" s="12">
        <f>+J78-H78-K78</f>
        <v>0</v>
      </c>
      <c r="N78" s="26">
        <f>180004494+24351884</f>
        <v>204356378</v>
      </c>
      <c r="O78" s="14"/>
      <c r="P78" s="14">
        <f>+G78-H78-N78</f>
        <v>-204356378</v>
      </c>
      <c r="Q78" s="14"/>
      <c r="R78" s="14"/>
      <c r="S78" s="14"/>
      <c r="AE78" s="26">
        <f t="shared" si="2"/>
        <v>0</v>
      </c>
    </row>
    <row r="79" spans="2:35">
      <c r="B79" s="122">
        <v>430002</v>
      </c>
      <c r="C79" s="123" t="s">
        <v>102</v>
      </c>
      <c r="D79" s="124">
        <v>0</v>
      </c>
      <c r="E79" s="124">
        <v>0</v>
      </c>
      <c r="F79" s="124">
        <v>0</v>
      </c>
      <c r="G79" s="124">
        <v>0</v>
      </c>
      <c r="H79" s="94">
        <v>0</v>
      </c>
      <c r="I79" s="17"/>
      <c r="J79" s="14"/>
      <c r="K79" s="26"/>
      <c r="L79" s="26"/>
      <c r="O79" s="14"/>
      <c r="P79" s="14"/>
      <c r="Q79" s="14"/>
      <c r="R79" s="14"/>
      <c r="S79" s="14"/>
    </row>
    <row r="80" spans="2:35" ht="12.75" thickBot="1">
      <c r="B80" s="127"/>
      <c r="C80" s="128" t="s">
        <v>200</v>
      </c>
      <c r="D80" s="129">
        <v>54244426389</v>
      </c>
      <c r="E80" s="129">
        <v>2500000000</v>
      </c>
      <c r="F80" s="129">
        <v>0</v>
      </c>
      <c r="G80" s="129">
        <v>56744426389</v>
      </c>
      <c r="H80" s="129">
        <v>20750154866.709995</v>
      </c>
      <c r="I80" s="14"/>
      <c r="K80" s="26"/>
      <c r="L80" s="26"/>
      <c r="O80" s="14"/>
      <c r="AE80" s="26">
        <f t="shared" si="2"/>
        <v>35994271522.290009</v>
      </c>
      <c r="AG80" s="176"/>
      <c r="AH80" s="14"/>
    </row>
    <row r="81" spans="2:34">
      <c r="B81" s="166"/>
      <c r="C81" s="167"/>
      <c r="D81" s="168"/>
      <c r="E81" s="168"/>
      <c r="F81" s="168"/>
      <c r="G81" s="168"/>
      <c r="H81" s="168"/>
      <c r="I81" s="14"/>
      <c r="K81" s="26"/>
      <c r="L81" s="26"/>
      <c r="O81" s="14"/>
      <c r="AG81" s="163"/>
      <c r="AH81" s="14"/>
    </row>
    <row r="82" spans="2:34">
      <c r="B82" s="179"/>
      <c r="C82" s="180"/>
      <c r="D82" s="181"/>
      <c r="E82" s="182"/>
      <c r="F82" s="182"/>
      <c r="G82" s="182"/>
      <c r="H82" s="183"/>
      <c r="I82" s="14"/>
      <c r="K82" s="26"/>
      <c r="L82" s="26"/>
      <c r="O82" s="14"/>
      <c r="AG82" s="153"/>
      <c r="AH82" s="14"/>
    </row>
    <row r="83" spans="2:34" ht="14.25" customHeight="1">
      <c r="B83" s="193" t="s">
        <v>199</v>
      </c>
      <c r="C83" s="194"/>
      <c r="D83" s="194"/>
      <c r="E83" s="194"/>
      <c r="F83" s="194"/>
      <c r="G83" s="194"/>
      <c r="H83" s="195"/>
      <c r="I83" s="14"/>
      <c r="K83" s="26"/>
      <c r="L83" s="26"/>
      <c r="O83" s="14"/>
      <c r="AG83" s="153"/>
      <c r="AH83" s="14"/>
    </row>
    <row r="84" spans="2:34">
      <c r="B84" s="159" t="s">
        <v>117</v>
      </c>
      <c r="C84" s="154" t="s">
        <v>119</v>
      </c>
      <c r="D84" s="158">
        <v>46603484</v>
      </c>
      <c r="E84" s="156">
        <v>0</v>
      </c>
      <c r="F84" s="156">
        <v>0</v>
      </c>
      <c r="G84" s="156">
        <v>46603484</v>
      </c>
      <c r="H84" s="157">
        <v>0</v>
      </c>
      <c r="I84" s="14"/>
      <c r="K84" s="26"/>
      <c r="L84" s="26"/>
      <c r="O84" s="14"/>
      <c r="AG84" s="136"/>
      <c r="AH84" s="14"/>
    </row>
    <row r="85" spans="2:34">
      <c r="B85" s="159">
        <v>410001</v>
      </c>
      <c r="C85" s="154" t="s">
        <v>179</v>
      </c>
      <c r="D85" s="165">
        <v>9809286</v>
      </c>
      <c r="E85" s="156"/>
      <c r="F85" s="156"/>
      <c r="G85" s="156">
        <v>9809286</v>
      </c>
      <c r="H85" s="157">
        <v>9700000</v>
      </c>
      <c r="I85" s="14"/>
      <c r="K85" s="26"/>
      <c r="L85" s="26"/>
      <c r="O85" s="14"/>
      <c r="AG85" s="163"/>
      <c r="AH85" s="14"/>
    </row>
    <row r="86" spans="2:34">
      <c r="B86" s="159">
        <v>410002</v>
      </c>
      <c r="C86" s="154" t="s">
        <v>180</v>
      </c>
      <c r="D86" s="165">
        <v>1514460.9299999997</v>
      </c>
      <c r="E86" s="156"/>
      <c r="F86" s="156"/>
      <c r="G86" s="156">
        <v>1514988</v>
      </c>
      <c r="H86" s="157">
        <v>1514988</v>
      </c>
      <c r="I86" s="14"/>
      <c r="K86" s="26"/>
      <c r="L86" s="26"/>
      <c r="O86" s="14"/>
      <c r="AG86" s="163"/>
      <c r="AH86" s="14"/>
    </row>
    <row r="87" spans="2:34" ht="12.75" thickBot="1">
      <c r="B87" s="160"/>
      <c r="C87" s="161" t="s">
        <v>201</v>
      </c>
      <c r="D87" s="162">
        <v>57927230.93</v>
      </c>
      <c r="E87" s="162">
        <v>0</v>
      </c>
      <c r="F87" s="162"/>
      <c r="G87" s="162">
        <v>57927758</v>
      </c>
      <c r="H87" s="170">
        <v>11214988</v>
      </c>
      <c r="I87" s="14"/>
      <c r="K87" s="26"/>
      <c r="L87" s="26"/>
      <c r="O87" s="14"/>
      <c r="AG87" s="153"/>
      <c r="AH87" s="14"/>
    </row>
    <row r="88" spans="2:34">
      <c r="B88" s="1"/>
      <c r="G88" s="1"/>
      <c r="I88" s="14"/>
      <c r="K88" s="26"/>
      <c r="L88" s="26"/>
      <c r="O88" s="14"/>
      <c r="AG88" s="153"/>
      <c r="AH88" s="14"/>
    </row>
    <row r="89" spans="2:34">
      <c r="B89" s="1"/>
      <c r="G89" s="1"/>
      <c r="I89" s="14"/>
      <c r="K89" s="26"/>
      <c r="L89" s="26"/>
      <c r="O89" s="14"/>
      <c r="AG89" s="153"/>
      <c r="AH89" s="14"/>
    </row>
    <row r="90" spans="2:34" ht="12.75" thickBot="1">
      <c r="B90" s="1"/>
      <c r="G90" s="1"/>
      <c r="I90" s="14"/>
      <c r="K90" s="26"/>
      <c r="L90" s="26"/>
      <c r="O90" s="14"/>
      <c r="AG90" s="153"/>
      <c r="AH90" s="14"/>
    </row>
    <row r="91" spans="2:34">
      <c r="B91" s="199" t="s">
        <v>72</v>
      </c>
      <c r="C91" s="200"/>
      <c r="D91" s="200"/>
      <c r="E91" s="200"/>
      <c r="F91" s="200"/>
      <c r="G91" s="200"/>
      <c r="H91" s="201"/>
      <c r="I91" s="14"/>
      <c r="K91" s="26"/>
      <c r="L91" s="26"/>
      <c r="O91" s="14"/>
      <c r="AG91" s="153"/>
      <c r="AH91" s="14"/>
    </row>
    <row r="92" spans="2:34">
      <c r="B92" s="202" t="s">
        <v>49</v>
      </c>
      <c r="C92" s="203"/>
      <c r="D92" s="203"/>
      <c r="E92" s="203"/>
      <c r="F92" s="203"/>
      <c r="G92" s="203"/>
      <c r="H92" s="204"/>
      <c r="I92" s="14"/>
      <c r="K92" s="26"/>
      <c r="L92" s="26"/>
      <c r="O92" s="14"/>
      <c r="AG92" s="153"/>
      <c r="AH92" s="14"/>
    </row>
    <row r="93" spans="2:34">
      <c r="B93" s="202" t="s">
        <v>186</v>
      </c>
      <c r="C93" s="203"/>
      <c r="D93" s="203"/>
      <c r="E93" s="203"/>
      <c r="F93" s="203"/>
      <c r="G93" s="203"/>
      <c r="H93" s="204"/>
      <c r="I93" s="14"/>
      <c r="K93" s="26"/>
      <c r="L93" s="26"/>
      <c r="O93" s="14"/>
      <c r="AG93" s="153"/>
      <c r="AH93" s="14"/>
    </row>
    <row r="94" spans="2:34" ht="12.75" customHeight="1" thickBot="1">
      <c r="B94" s="205" t="s">
        <v>218</v>
      </c>
      <c r="C94" s="206"/>
      <c r="D94" s="206"/>
      <c r="E94" s="206"/>
      <c r="F94" s="206"/>
      <c r="G94" s="206"/>
      <c r="H94" s="207"/>
      <c r="I94" s="14"/>
      <c r="K94" s="26"/>
      <c r="L94" s="26"/>
      <c r="O94" s="14"/>
      <c r="AG94" s="153"/>
      <c r="AH94" s="14"/>
    </row>
    <row r="95" spans="2:34" ht="24.75" thickBot="1">
      <c r="B95" s="34"/>
      <c r="C95" s="77" t="s">
        <v>0</v>
      </c>
      <c r="D95" s="77" t="s">
        <v>73</v>
      </c>
      <c r="E95" s="77" t="s">
        <v>182</v>
      </c>
      <c r="F95" s="77" t="s">
        <v>183</v>
      </c>
      <c r="G95" s="77" t="s">
        <v>74</v>
      </c>
      <c r="H95" s="78" t="s">
        <v>204</v>
      </c>
      <c r="I95" s="14"/>
      <c r="K95" s="26"/>
      <c r="L95" s="26"/>
      <c r="O95" s="14"/>
      <c r="AG95" s="153"/>
      <c r="AH95" s="14"/>
    </row>
    <row r="96" spans="2:34">
      <c r="B96" s="79"/>
      <c r="C96" s="80" t="s">
        <v>205</v>
      </c>
      <c r="D96" s="224">
        <v>79057608517.100006</v>
      </c>
      <c r="E96" s="224">
        <v>0</v>
      </c>
      <c r="F96" s="224">
        <v>0</v>
      </c>
      <c r="G96" s="224">
        <v>79057608517.100006</v>
      </c>
      <c r="H96" s="232">
        <v>0</v>
      </c>
      <c r="I96" s="14"/>
      <c r="K96" s="26"/>
      <c r="L96" s="26"/>
      <c r="O96" s="14"/>
      <c r="AG96" s="153"/>
      <c r="AH96" s="14"/>
    </row>
    <row r="97" spans="2:34" ht="36">
      <c r="B97" s="83"/>
      <c r="C97" s="225" t="s">
        <v>206</v>
      </c>
      <c r="D97" s="226">
        <v>79057608517.100006</v>
      </c>
      <c r="E97" s="226">
        <v>0</v>
      </c>
      <c r="F97" s="226">
        <v>0</v>
      </c>
      <c r="G97" s="226">
        <v>79057608517.100006</v>
      </c>
      <c r="H97" s="233">
        <v>0</v>
      </c>
      <c r="I97" s="14"/>
      <c r="K97" s="26"/>
      <c r="L97" s="26"/>
      <c r="O97" s="14"/>
      <c r="AG97" s="153"/>
      <c r="AH97" s="14"/>
    </row>
    <row r="98" spans="2:34" ht="24">
      <c r="B98" s="95" t="s">
        <v>207</v>
      </c>
      <c r="C98" s="227" t="s">
        <v>208</v>
      </c>
      <c r="D98" s="96">
        <v>79057608517.100006</v>
      </c>
      <c r="E98" s="171">
        <v>0</v>
      </c>
      <c r="F98" s="189">
        <v>0</v>
      </c>
      <c r="G98" s="155">
        <v>79057608517.100006</v>
      </c>
      <c r="H98" s="228">
        <v>0</v>
      </c>
      <c r="I98" s="14"/>
      <c r="K98" s="26"/>
      <c r="L98" s="26"/>
      <c r="O98" s="14"/>
      <c r="AG98" s="136"/>
      <c r="AH98" s="14"/>
    </row>
    <row r="99" spans="2:34" ht="12.75" thickBot="1">
      <c r="B99" s="127"/>
      <c r="C99" s="128" t="s">
        <v>209</v>
      </c>
      <c r="D99" s="229">
        <v>79057608517.100006</v>
      </c>
      <c r="E99" s="229">
        <v>0</v>
      </c>
      <c r="F99" s="229">
        <v>0</v>
      </c>
      <c r="G99" s="229">
        <v>79057608517.100006</v>
      </c>
      <c r="H99" s="229">
        <v>0</v>
      </c>
      <c r="I99" s="14"/>
      <c r="K99" s="26"/>
      <c r="L99" s="26"/>
      <c r="O99" s="14"/>
      <c r="AG99" s="136"/>
      <c r="AH99" s="14"/>
    </row>
    <row r="100" spans="2:34">
      <c r="B100" s="1"/>
      <c r="G100" s="1"/>
      <c r="I100" s="14"/>
      <c r="K100" s="26"/>
      <c r="L100" s="26"/>
      <c r="O100" s="14"/>
      <c r="AG100" s="153"/>
      <c r="AH100" s="14"/>
    </row>
    <row r="101" spans="2:34">
      <c r="B101" s="1"/>
      <c r="G101" s="1"/>
      <c r="I101" s="14"/>
      <c r="K101" s="26"/>
      <c r="L101" s="26"/>
      <c r="O101" s="14"/>
      <c r="AG101" s="153"/>
      <c r="AH101" s="14"/>
    </row>
    <row r="102" spans="2:34">
      <c r="B102" s="1"/>
      <c r="G102" s="1"/>
      <c r="I102" s="14"/>
      <c r="K102" s="26"/>
      <c r="L102" s="26"/>
      <c r="O102" s="14"/>
      <c r="AG102" s="153"/>
      <c r="AH102" s="14"/>
    </row>
    <row r="103" spans="2:34">
      <c r="B103" s="1"/>
      <c r="G103" s="1"/>
      <c r="I103" s="14"/>
      <c r="K103" s="26"/>
      <c r="L103" s="26"/>
      <c r="O103" s="14"/>
      <c r="AG103" s="153"/>
      <c r="AH103" s="14"/>
    </row>
    <row r="104" spans="2:34">
      <c r="B104" s="1"/>
      <c r="G104" s="1"/>
      <c r="I104" s="3"/>
      <c r="AH104" s="14"/>
    </row>
    <row r="105" spans="2:34">
      <c r="B105" s="1"/>
      <c r="G105" s="1"/>
      <c r="I105" s="3"/>
    </row>
    <row r="106" spans="2:34">
      <c r="B106" s="1"/>
      <c r="G106" s="1"/>
      <c r="I106" s="3"/>
    </row>
    <row r="107" spans="2:34">
      <c r="B107" s="1"/>
      <c r="G107" s="1"/>
      <c r="I107" s="3"/>
    </row>
    <row r="108" spans="2:34">
      <c r="B108" s="1"/>
      <c r="G108" s="1"/>
      <c r="AH108" s="14"/>
    </row>
    <row r="109" spans="2:34">
      <c r="B109" s="1"/>
      <c r="G109" s="1"/>
    </row>
    <row r="110" spans="2:34" ht="12.75" thickBot="1">
      <c r="B110" s="1"/>
      <c r="C110" s="231"/>
      <c r="G110" s="1"/>
    </row>
    <row r="111" spans="2:34">
      <c r="B111" s="1"/>
      <c r="G111" s="234"/>
    </row>
    <row r="112" spans="2:34">
      <c r="B112" s="1"/>
      <c r="G112" s="1"/>
    </row>
    <row r="113" spans="2:7">
      <c r="B113" s="1"/>
      <c r="G113" s="1"/>
    </row>
    <row r="114" spans="2:7">
      <c r="B114" s="1"/>
      <c r="G114" s="1"/>
    </row>
    <row r="115" spans="2:7">
      <c r="B115" s="1"/>
      <c r="G115" s="1"/>
    </row>
    <row r="116" spans="2:7">
      <c r="B116" s="1"/>
      <c r="G116" s="1"/>
    </row>
    <row r="117" spans="2:7">
      <c r="B117" s="1"/>
      <c r="G117" s="1"/>
    </row>
    <row r="118" spans="2:7">
      <c r="B118" s="1"/>
      <c r="G118" s="1"/>
    </row>
    <row r="119" spans="2:7">
      <c r="B119" s="1"/>
      <c r="G119" s="1"/>
    </row>
    <row r="120" spans="2:7">
      <c r="B120" s="1"/>
      <c r="G120" s="1"/>
    </row>
    <row r="121" spans="2:7">
      <c r="B121" s="1"/>
      <c r="G121" s="1"/>
    </row>
    <row r="122" spans="2:7">
      <c r="B122" s="1"/>
      <c r="G122" s="1"/>
    </row>
  </sheetData>
  <mergeCells count="10">
    <mergeCell ref="B91:H91"/>
    <mergeCell ref="B92:H92"/>
    <mergeCell ref="B93:H93"/>
    <mergeCell ref="B94:H94"/>
    <mergeCell ref="B83:H83"/>
    <mergeCell ref="B1:H1"/>
    <mergeCell ref="B2:H2"/>
    <mergeCell ref="B3:H3"/>
    <mergeCell ref="B4:H4"/>
    <mergeCell ref="B5:H5"/>
  </mergeCells>
  <pageMargins left="1.299212598425197" right="0.70866141732283472" top="0.35433070866141736" bottom="0.31496062992125984" header="0.31496062992125984" footer="0.31496062992125984"/>
  <pageSetup scale="60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9"/>
  <sheetViews>
    <sheetView tabSelected="1" zoomScale="98" zoomScaleNormal="98" workbookViewId="0">
      <pane xSplit="1" topLeftCell="B1" activePane="topRight" state="frozen"/>
      <selection pane="topRight" activeCell="J6" sqref="J6:N6"/>
    </sheetView>
  </sheetViews>
  <sheetFormatPr baseColWidth="10" defaultColWidth="11.42578125" defaultRowHeight="12.75"/>
  <cols>
    <col min="1" max="1" width="24.85546875" style="10" customWidth="1"/>
    <col min="2" max="2" width="42.28515625" style="4" customWidth="1"/>
    <col min="3" max="3" width="16.140625" style="4" bestFit="1" customWidth="1"/>
    <col min="4" max="5" width="15.5703125" style="4" customWidth="1"/>
    <col min="6" max="6" width="16.140625" style="4" bestFit="1" customWidth="1"/>
    <col min="7" max="7" width="16.28515625" style="4" customWidth="1"/>
    <col min="8" max="9" width="18.140625" style="4" hidden="1" customWidth="1"/>
    <col min="10" max="10" width="18.140625" style="4" customWidth="1"/>
    <col min="11" max="11" width="17.85546875" style="4" bestFit="1" customWidth="1"/>
    <col min="12" max="12" width="17.85546875" style="4" customWidth="1"/>
    <col min="13" max="13" width="16.85546875" style="4" bestFit="1" customWidth="1"/>
    <col min="14" max="14" width="17.140625" style="4" customWidth="1"/>
    <col min="15" max="16" width="18.140625" style="4" hidden="1" customWidth="1"/>
    <col min="17" max="17" width="16.140625" style="4" bestFit="1" customWidth="1"/>
    <col min="18" max="18" width="16.85546875" style="4" bestFit="1" customWidth="1"/>
    <col min="19" max="20" width="18.140625" style="4" hidden="1" customWidth="1"/>
    <col min="21" max="21" width="17.85546875" style="4" bestFit="1" customWidth="1"/>
    <col min="22" max="22" width="15.42578125" style="4" customWidth="1"/>
    <col min="23" max="23" width="19.5703125" style="4" customWidth="1"/>
    <col min="24" max="24" width="14.7109375" style="4" bestFit="1" customWidth="1"/>
    <col min="25" max="16384" width="11.42578125" style="4"/>
  </cols>
  <sheetData>
    <row r="1" spans="1:25" ht="13.5" thickBot="1">
      <c r="A1" s="214" t="s">
        <v>52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  <c r="S1" s="214"/>
      <c r="T1" s="214"/>
      <c r="U1" s="214"/>
    </row>
    <row r="2" spans="1:25">
      <c r="A2" s="215" t="s">
        <v>53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7"/>
    </row>
    <row r="3" spans="1:25">
      <c r="A3" s="218" t="s">
        <v>49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20"/>
    </row>
    <row r="4" spans="1:25">
      <c r="A4" s="218" t="s">
        <v>186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20"/>
    </row>
    <row r="5" spans="1:25" ht="13.5" thickBot="1">
      <c r="A5" s="221" t="s">
        <v>202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3"/>
    </row>
    <row r="6" spans="1:25" s="24" customFormat="1" ht="42" customHeight="1" thickBot="1">
      <c r="A6" s="23"/>
      <c r="B6" s="208" t="s">
        <v>28</v>
      </c>
      <c r="C6" s="210" t="s">
        <v>29</v>
      </c>
      <c r="D6" s="211"/>
      <c r="E6" s="211"/>
      <c r="F6" s="211"/>
      <c r="G6" s="211"/>
      <c r="H6" s="75"/>
      <c r="I6" s="75"/>
      <c r="J6" s="210" t="s">
        <v>30</v>
      </c>
      <c r="K6" s="211"/>
      <c r="L6" s="211"/>
      <c r="M6" s="211"/>
      <c r="N6" s="211"/>
      <c r="O6" s="75"/>
      <c r="P6" s="75"/>
      <c r="Q6" s="210" t="s">
        <v>31</v>
      </c>
      <c r="R6" s="212"/>
      <c r="S6" s="212"/>
      <c r="T6" s="212"/>
      <c r="U6" s="213"/>
    </row>
    <row r="7" spans="1:25" s="24" customFormat="1" ht="24.6" customHeight="1" thickBot="1">
      <c r="A7" s="33"/>
      <c r="B7" s="209"/>
      <c r="C7" s="184" t="s">
        <v>54</v>
      </c>
      <c r="D7" s="43" t="s">
        <v>197</v>
      </c>
      <c r="E7" s="43" t="s">
        <v>198</v>
      </c>
      <c r="F7" s="43" t="s">
        <v>55</v>
      </c>
      <c r="G7" s="43" t="s">
        <v>56</v>
      </c>
      <c r="H7" s="43" t="s">
        <v>111</v>
      </c>
      <c r="I7" s="76" t="s">
        <v>112</v>
      </c>
      <c r="J7" s="184" t="s">
        <v>54</v>
      </c>
      <c r="K7" s="43" t="s">
        <v>197</v>
      </c>
      <c r="L7" s="43" t="s">
        <v>198</v>
      </c>
      <c r="M7" s="43" t="s">
        <v>55</v>
      </c>
      <c r="N7" s="76" t="s">
        <v>56</v>
      </c>
      <c r="O7" s="43" t="s">
        <v>113</v>
      </c>
      <c r="P7" s="75" t="s">
        <v>112</v>
      </c>
      <c r="Q7" s="74" t="s">
        <v>54</v>
      </c>
      <c r="R7" s="74" t="s">
        <v>56</v>
      </c>
      <c r="S7" s="43" t="s">
        <v>113</v>
      </c>
      <c r="T7" s="75" t="s">
        <v>112</v>
      </c>
      <c r="U7" s="44" t="s">
        <v>57</v>
      </c>
    </row>
    <row r="8" spans="1:25" s="6" customFormat="1" ht="16.899999999999999" customHeight="1">
      <c r="A8" s="32" t="s">
        <v>70</v>
      </c>
      <c r="B8" s="45" t="s">
        <v>32</v>
      </c>
      <c r="C8" s="46">
        <v>9627969149</v>
      </c>
      <c r="D8" s="46">
        <v>4587816</v>
      </c>
      <c r="E8" s="46">
        <v>47587816</v>
      </c>
      <c r="F8" s="46">
        <v>9584969149</v>
      </c>
      <c r="G8" s="47">
        <v>4746676791</v>
      </c>
      <c r="H8" s="47"/>
      <c r="I8" s="47"/>
      <c r="J8" s="46">
        <v>4684600000</v>
      </c>
      <c r="K8" s="47"/>
      <c r="L8" s="47"/>
      <c r="M8" s="47">
        <v>4684600000</v>
      </c>
      <c r="N8" s="47">
        <v>1345057218</v>
      </c>
      <c r="O8" s="47"/>
      <c r="P8" s="47"/>
      <c r="Q8" s="48">
        <v>14269569149</v>
      </c>
      <c r="R8" s="48">
        <v>6091734009</v>
      </c>
      <c r="S8" s="49">
        <v>0</v>
      </c>
      <c r="T8" s="49">
        <v>0</v>
      </c>
      <c r="U8" s="50">
        <v>8177835140</v>
      </c>
      <c r="V8" s="5"/>
      <c r="W8" s="5"/>
      <c r="X8" s="5"/>
    </row>
    <row r="9" spans="1:25" s="6" customFormat="1" ht="13.9" customHeight="1">
      <c r="A9" s="7" t="s">
        <v>58</v>
      </c>
      <c r="B9" s="51" t="s">
        <v>32</v>
      </c>
      <c r="C9" s="46">
        <v>0</v>
      </c>
      <c r="D9" s="46"/>
      <c r="E9" s="46"/>
      <c r="F9" s="46">
        <v>0</v>
      </c>
      <c r="G9" s="46"/>
      <c r="H9" s="46"/>
      <c r="I9" s="46"/>
      <c r="J9" s="46">
        <v>0</v>
      </c>
      <c r="K9" s="46"/>
      <c r="L9" s="46"/>
      <c r="M9" s="47">
        <v>0</v>
      </c>
      <c r="N9" s="46">
        <v>0</v>
      </c>
      <c r="O9" s="46"/>
      <c r="P9" s="46"/>
      <c r="Q9" s="52">
        <v>0</v>
      </c>
      <c r="R9" s="52">
        <v>0</v>
      </c>
      <c r="S9" s="49">
        <v>0</v>
      </c>
      <c r="T9" s="53">
        <v>0</v>
      </c>
      <c r="U9" s="54">
        <v>0</v>
      </c>
      <c r="W9" s="177"/>
    </row>
    <row r="10" spans="1:25" s="6" customFormat="1" ht="10.9" customHeight="1">
      <c r="A10" s="7"/>
      <c r="B10" s="55"/>
      <c r="C10" s="46"/>
      <c r="D10" s="46"/>
      <c r="E10" s="46"/>
      <c r="F10" s="46">
        <v>0</v>
      </c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52"/>
      <c r="R10" s="52"/>
      <c r="S10" s="53"/>
      <c r="T10" s="53"/>
      <c r="U10" s="54"/>
      <c r="W10" s="177"/>
    </row>
    <row r="11" spans="1:25" s="6" customFormat="1" ht="16.149999999999999" customHeight="1">
      <c r="A11" s="7">
        <v>2</v>
      </c>
      <c r="B11" s="51" t="s">
        <v>33</v>
      </c>
      <c r="C11" s="52">
        <v>4718302598</v>
      </c>
      <c r="D11" s="52">
        <v>43000000</v>
      </c>
      <c r="E11" s="52">
        <v>0</v>
      </c>
      <c r="F11" s="52">
        <v>4761302598</v>
      </c>
      <c r="G11" s="52">
        <v>2420266746</v>
      </c>
      <c r="H11" s="52">
        <v>0</v>
      </c>
      <c r="I11" s="52">
        <v>0</v>
      </c>
      <c r="J11" s="52">
        <v>68484000</v>
      </c>
      <c r="K11" s="52"/>
      <c r="L11" s="52"/>
      <c r="M11" s="52">
        <v>68484000</v>
      </c>
      <c r="N11" s="52">
        <v>68484000</v>
      </c>
      <c r="O11" s="52">
        <v>0</v>
      </c>
      <c r="P11" s="52">
        <v>0</v>
      </c>
      <c r="Q11" s="52">
        <v>4829786598</v>
      </c>
      <c r="R11" s="52">
        <v>2488750746</v>
      </c>
      <c r="S11" s="49">
        <v>0</v>
      </c>
      <c r="T11" s="53">
        <v>0</v>
      </c>
      <c r="U11" s="54">
        <v>2341035852</v>
      </c>
      <c r="V11" s="5"/>
      <c r="W11" s="177"/>
      <c r="X11" s="5"/>
      <c r="Y11" s="5"/>
    </row>
    <row r="12" spans="1:25" s="6" customFormat="1" ht="13.15" customHeight="1">
      <c r="A12" s="8" t="s">
        <v>181</v>
      </c>
      <c r="B12" s="56" t="s">
        <v>34</v>
      </c>
      <c r="C12" s="57">
        <v>425639723</v>
      </c>
      <c r="D12" s="57">
        <v>20000000</v>
      </c>
      <c r="E12" s="57">
        <v>0</v>
      </c>
      <c r="F12" s="46">
        <v>445639723</v>
      </c>
      <c r="G12" s="57">
        <v>261968903</v>
      </c>
      <c r="H12" s="57"/>
      <c r="I12" s="57"/>
      <c r="J12" s="57">
        <v>65600000</v>
      </c>
      <c r="K12" s="57"/>
      <c r="L12" s="57"/>
      <c r="M12" s="47">
        <v>65600000</v>
      </c>
      <c r="N12" s="57"/>
      <c r="O12" s="57"/>
      <c r="P12" s="57"/>
      <c r="Q12" s="40">
        <v>511239723</v>
      </c>
      <c r="R12" s="40">
        <v>261968903</v>
      </c>
      <c r="S12" s="58">
        <v>0</v>
      </c>
      <c r="T12" s="41">
        <v>0</v>
      </c>
      <c r="U12" s="59">
        <v>249270820</v>
      </c>
      <c r="W12" s="178"/>
    </row>
    <row r="13" spans="1:25" s="6" customFormat="1" ht="13.15" customHeight="1">
      <c r="A13" s="8" t="s">
        <v>59</v>
      </c>
      <c r="B13" s="56" t="s">
        <v>34</v>
      </c>
      <c r="C13" s="57"/>
      <c r="D13" s="57"/>
      <c r="E13" s="57"/>
      <c r="F13" s="46">
        <v>0</v>
      </c>
      <c r="G13" s="57"/>
      <c r="H13" s="57"/>
      <c r="I13" s="57"/>
      <c r="J13" s="57">
        <v>0</v>
      </c>
      <c r="K13" s="57"/>
      <c r="L13" s="57"/>
      <c r="M13" s="57"/>
      <c r="N13" s="57"/>
      <c r="O13" s="57"/>
      <c r="P13" s="57"/>
      <c r="Q13" s="40">
        <v>0</v>
      </c>
      <c r="R13" s="40">
        <v>0</v>
      </c>
      <c r="S13" s="58">
        <v>0</v>
      </c>
      <c r="T13" s="41">
        <v>0</v>
      </c>
      <c r="U13" s="59">
        <v>0</v>
      </c>
    </row>
    <row r="14" spans="1:25" s="6" customFormat="1" ht="13.15" customHeight="1">
      <c r="A14" s="8" t="s">
        <v>69</v>
      </c>
      <c r="B14" s="56" t="s">
        <v>35</v>
      </c>
      <c r="C14" s="57">
        <v>4171679154</v>
      </c>
      <c r="D14" s="57">
        <v>23000000</v>
      </c>
      <c r="E14" s="57">
        <v>0</v>
      </c>
      <c r="F14" s="46">
        <v>4194679154</v>
      </c>
      <c r="G14" s="57">
        <v>2089791365</v>
      </c>
      <c r="H14" s="57"/>
      <c r="I14" s="57"/>
      <c r="J14" s="57"/>
      <c r="K14" s="57"/>
      <c r="L14" s="57"/>
      <c r="M14" s="47"/>
      <c r="N14" s="57">
        <v>65600000</v>
      </c>
      <c r="O14" s="57"/>
      <c r="P14" s="57"/>
      <c r="Q14" s="40">
        <v>4194679154</v>
      </c>
      <c r="R14" s="40">
        <v>2155391365</v>
      </c>
      <c r="S14" s="58">
        <v>0</v>
      </c>
      <c r="T14" s="41">
        <v>0</v>
      </c>
      <c r="U14" s="59">
        <v>2039287789</v>
      </c>
    </row>
    <row r="15" spans="1:25" s="6" customFormat="1" ht="13.15" customHeight="1">
      <c r="A15" s="8" t="s">
        <v>59</v>
      </c>
      <c r="B15" s="56" t="s">
        <v>35</v>
      </c>
      <c r="C15" s="57"/>
      <c r="D15" s="57"/>
      <c r="E15" s="57"/>
      <c r="F15" s="46">
        <v>0</v>
      </c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40">
        <v>0</v>
      </c>
      <c r="R15" s="40">
        <v>0</v>
      </c>
      <c r="S15" s="58">
        <v>0</v>
      </c>
      <c r="T15" s="41">
        <v>0</v>
      </c>
      <c r="U15" s="59">
        <v>0</v>
      </c>
    </row>
    <row r="16" spans="1:25" s="6" customFormat="1" ht="13.15" customHeight="1">
      <c r="A16" s="8" t="s">
        <v>60</v>
      </c>
      <c r="B16" s="56" t="s">
        <v>36</v>
      </c>
      <c r="C16" s="57">
        <v>120983721</v>
      </c>
      <c r="D16" s="57">
        <v>0</v>
      </c>
      <c r="E16" s="57">
        <v>0</v>
      </c>
      <c r="F16" s="46">
        <v>120983721</v>
      </c>
      <c r="G16" s="57">
        <v>68506478</v>
      </c>
      <c r="H16" s="57"/>
      <c r="I16" s="57"/>
      <c r="J16" s="57">
        <v>2884000</v>
      </c>
      <c r="K16" s="57"/>
      <c r="L16" s="57"/>
      <c r="M16" s="47">
        <v>2884000</v>
      </c>
      <c r="N16" s="57">
        <v>2884000</v>
      </c>
      <c r="O16" s="57"/>
      <c r="P16" s="57"/>
      <c r="Q16" s="40">
        <v>123867721</v>
      </c>
      <c r="R16" s="40">
        <v>71390478</v>
      </c>
      <c r="S16" s="58">
        <v>0</v>
      </c>
      <c r="T16" s="41">
        <v>0</v>
      </c>
      <c r="U16" s="59">
        <v>52477243</v>
      </c>
    </row>
    <row r="17" spans="1:24" s="6" customFormat="1" ht="13.15" customHeight="1">
      <c r="A17" s="8" t="s">
        <v>61</v>
      </c>
      <c r="B17" s="56" t="s">
        <v>36</v>
      </c>
      <c r="C17" s="57"/>
      <c r="D17" s="57"/>
      <c r="E17" s="57"/>
      <c r="F17" s="46">
        <v>0</v>
      </c>
      <c r="G17" s="57"/>
      <c r="H17" s="57"/>
      <c r="I17" s="57"/>
      <c r="J17" s="57"/>
      <c r="K17" s="57"/>
      <c r="L17" s="57"/>
      <c r="M17" s="47"/>
      <c r="N17" s="57"/>
      <c r="O17" s="57"/>
      <c r="P17" s="57"/>
      <c r="Q17" s="40">
        <v>0</v>
      </c>
      <c r="R17" s="40">
        <v>0</v>
      </c>
      <c r="S17" s="41"/>
      <c r="T17" s="41"/>
      <c r="U17" s="59">
        <v>0</v>
      </c>
    </row>
    <row r="18" spans="1:24" s="6" customFormat="1" ht="10.9" customHeight="1">
      <c r="A18" s="8"/>
      <c r="B18" s="56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40"/>
      <c r="R18" s="40"/>
      <c r="S18" s="41"/>
      <c r="T18" s="41"/>
      <c r="U18" s="59"/>
    </row>
    <row r="19" spans="1:24" s="6" customFormat="1" ht="12">
      <c r="A19" s="7">
        <v>3</v>
      </c>
      <c r="B19" s="51" t="s">
        <v>37</v>
      </c>
      <c r="C19" s="52">
        <v>1469696834</v>
      </c>
      <c r="D19" s="52">
        <v>0</v>
      </c>
      <c r="E19" s="52">
        <v>0</v>
      </c>
      <c r="F19" s="52">
        <v>1469696834</v>
      </c>
      <c r="G19" s="52">
        <v>142732289</v>
      </c>
      <c r="H19" s="52">
        <v>0</v>
      </c>
      <c r="I19" s="52">
        <v>0</v>
      </c>
      <c r="J19" s="52">
        <v>15347000</v>
      </c>
      <c r="K19" s="52"/>
      <c r="L19" s="52"/>
      <c r="M19" s="52">
        <v>15347000</v>
      </c>
      <c r="N19" s="52">
        <v>0</v>
      </c>
      <c r="O19" s="52">
        <v>0</v>
      </c>
      <c r="P19" s="52">
        <v>0</v>
      </c>
      <c r="Q19" s="52">
        <v>1485043834</v>
      </c>
      <c r="R19" s="52">
        <v>142732289</v>
      </c>
      <c r="S19" s="49">
        <v>0</v>
      </c>
      <c r="T19" s="53">
        <v>0</v>
      </c>
      <c r="U19" s="54">
        <v>1342311545</v>
      </c>
      <c r="V19" s="5"/>
      <c r="W19" s="5"/>
      <c r="X19" s="5"/>
    </row>
    <row r="20" spans="1:24" s="6" customFormat="1" ht="12">
      <c r="A20" s="7">
        <v>32</v>
      </c>
      <c r="B20" s="51" t="s">
        <v>38</v>
      </c>
      <c r="C20" s="52">
        <v>1156805885</v>
      </c>
      <c r="D20" s="52">
        <v>0</v>
      </c>
      <c r="E20" s="52">
        <v>0</v>
      </c>
      <c r="F20" s="52">
        <v>1156805885</v>
      </c>
      <c r="G20" s="52">
        <v>114519370</v>
      </c>
      <c r="H20" s="52">
        <v>0</v>
      </c>
      <c r="I20" s="52">
        <v>0</v>
      </c>
      <c r="J20" s="52">
        <v>15347000</v>
      </c>
      <c r="K20" s="52"/>
      <c r="L20" s="52"/>
      <c r="M20" s="47">
        <v>15347000</v>
      </c>
      <c r="N20" s="52">
        <v>0</v>
      </c>
      <c r="O20" s="52">
        <v>0</v>
      </c>
      <c r="P20" s="52">
        <v>0</v>
      </c>
      <c r="Q20" s="52">
        <v>1172152885</v>
      </c>
      <c r="R20" s="52">
        <v>114519370</v>
      </c>
      <c r="S20" s="49">
        <v>0</v>
      </c>
      <c r="T20" s="53">
        <v>0</v>
      </c>
      <c r="U20" s="54">
        <v>1057633515</v>
      </c>
    </row>
    <row r="21" spans="1:24" s="6" customFormat="1" ht="15" customHeight="1">
      <c r="A21" s="8" t="s">
        <v>62</v>
      </c>
      <c r="B21" s="56" t="s">
        <v>63</v>
      </c>
      <c r="C21" s="57">
        <v>43993770</v>
      </c>
      <c r="D21" s="57">
        <v>0</v>
      </c>
      <c r="E21" s="57">
        <v>0</v>
      </c>
      <c r="F21" s="46">
        <v>43993770</v>
      </c>
      <c r="G21" s="57">
        <v>0</v>
      </c>
      <c r="H21" s="57">
        <v>0</v>
      </c>
      <c r="I21" s="57">
        <v>0</v>
      </c>
      <c r="J21" s="57">
        <v>15347000</v>
      </c>
      <c r="K21" s="57"/>
      <c r="L21" s="57"/>
      <c r="M21" s="47">
        <v>15347000</v>
      </c>
      <c r="N21" s="57">
        <v>0</v>
      </c>
      <c r="O21" s="57">
        <v>0</v>
      </c>
      <c r="P21" s="57">
        <v>0</v>
      </c>
      <c r="Q21" s="40">
        <v>59340770</v>
      </c>
      <c r="R21" s="40">
        <v>0</v>
      </c>
      <c r="S21" s="58">
        <v>0</v>
      </c>
      <c r="T21" s="41">
        <v>0</v>
      </c>
      <c r="U21" s="59">
        <v>59340770</v>
      </c>
    </row>
    <row r="22" spans="1:24" s="6" customFormat="1" ht="15" customHeight="1">
      <c r="A22" s="8" t="s">
        <v>68</v>
      </c>
      <c r="B22" s="56" t="s">
        <v>39</v>
      </c>
      <c r="C22" s="57">
        <v>1112812115</v>
      </c>
      <c r="D22" s="57">
        <v>0</v>
      </c>
      <c r="E22" s="57">
        <v>0</v>
      </c>
      <c r="F22" s="46">
        <v>1112812115</v>
      </c>
      <c r="G22" s="57">
        <v>114519370</v>
      </c>
      <c r="H22" s="57"/>
      <c r="I22" s="57"/>
      <c r="J22" s="57"/>
      <c r="K22" s="57"/>
      <c r="L22" s="57"/>
      <c r="M22" s="57"/>
      <c r="N22" s="57"/>
      <c r="O22" s="57"/>
      <c r="P22" s="57"/>
      <c r="Q22" s="40">
        <v>1112812115</v>
      </c>
      <c r="R22" s="40">
        <v>114519370</v>
      </c>
      <c r="S22" s="58">
        <v>0</v>
      </c>
      <c r="T22" s="41">
        <v>0</v>
      </c>
      <c r="U22" s="59">
        <v>998292745</v>
      </c>
    </row>
    <row r="23" spans="1:24" s="6" customFormat="1" ht="16.899999999999999" customHeight="1">
      <c r="A23" s="7">
        <v>35</v>
      </c>
      <c r="B23" s="51" t="s">
        <v>40</v>
      </c>
      <c r="C23" s="52">
        <v>21203889</v>
      </c>
      <c r="D23" s="52">
        <v>0</v>
      </c>
      <c r="E23" s="52">
        <v>0</v>
      </c>
      <c r="F23" s="52">
        <v>21203889</v>
      </c>
      <c r="G23" s="52">
        <v>6190530</v>
      </c>
      <c r="H23" s="52">
        <v>0</v>
      </c>
      <c r="I23" s="52">
        <v>0</v>
      </c>
      <c r="J23" s="52"/>
      <c r="K23" s="52"/>
      <c r="L23" s="52"/>
      <c r="M23" s="52"/>
      <c r="N23" s="52"/>
      <c r="O23" s="52">
        <v>0</v>
      </c>
      <c r="P23" s="52">
        <v>0</v>
      </c>
      <c r="Q23" s="52">
        <v>21203889</v>
      </c>
      <c r="R23" s="52">
        <v>6190530</v>
      </c>
      <c r="S23" s="49">
        <v>0</v>
      </c>
      <c r="T23" s="53">
        <v>0</v>
      </c>
      <c r="U23" s="54">
        <v>15013359</v>
      </c>
    </row>
    <row r="24" spans="1:24" s="6" customFormat="1" ht="13.15" customHeight="1">
      <c r="A24" s="8" t="s">
        <v>64</v>
      </c>
      <c r="B24" s="56" t="s">
        <v>41</v>
      </c>
      <c r="C24" s="57">
        <v>21203889</v>
      </c>
      <c r="D24" s="57">
        <v>0</v>
      </c>
      <c r="E24" s="57">
        <v>0</v>
      </c>
      <c r="F24" s="46">
        <v>21203889</v>
      </c>
      <c r="G24" s="57">
        <v>6190530</v>
      </c>
      <c r="H24" s="57"/>
      <c r="I24" s="57"/>
      <c r="J24" s="57"/>
      <c r="K24" s="57"/>
      <c r="L24" s="57"/>
      <c r="M24" s="47"/>
      <c r="N24" s="57"/>
      <c r="O24" s="57"/>
      <c r="P24" s="57"/>
      <c r="Q24" s="40">
        <v>21203889</v>
      </c>
      <c r="R24" s="40">
        <v>6190530</v>
      </c>
      <c r="S24" s="58">
        <v>0</v>
      </c>
      <c r="T24" s="41">
        <v>0</v>
      </c>
      <c r="U24" s="59">
        <v>15013359</v>
      </c>
    </row>
    <row r="25" spans="1:24" s="6" customFormat="1" ht="13.15" customHeight="1">
      <c r="A25" s="7">
        <v>36</v>
      </c>
      <c r="B25" s="51" t="s">
        <v>42</v>
      </c>
      <c r="C25" s="52">
        <v>291687060</v>
      </c>
      <c r="D25" s="52">
        <v>0</v>
      </c>
      <c r="E25" s="52">
        <v>0</v>
      </c>
      <c r="F25" s="52">
        <v>291687060</v>
      </c>
      <c r="G25" s="52">
        <v>22022389</v>
      </c>
      <c r="H25" s="52">
        <v>0</v>
      </c>
      <c r="I25" s="52">
        <v>0</v>
      </c>
      <c r="J25" s="52"/>
      <c r="K25" s="52"/>
      <c r="L25" s="52"/>
      <c r="M25" s="52"/>
      <c r="N25" s="52"/>
      <c r="O25" s="52">
        <v>0</v>
      </c>
      <c r="P25" s="52">
        <v>0</v>
      </c>
      <c r="Q25" s="52">
        <v>291687060</v>
      </c>
      <c r="R25" s="52">
        <v>22022389</v>
      </c>
      <c r="S25" s="49">
        <v>0</v>
      </c>
      <c r="T25" s="53">
        <v>0</v>
      </c>
      <c r="U25" s="54">
        <v>269664671</v>
      </c>
    </row>
    <row r="26" spans="1:24" s="6" customFormat="1" ht="12">
      <c r="A26" s="7">
        <v>361</v>
      </c>
      <c r="B26" s="51" t="s">
        <v>43</v>
      </c>
      <c r="C26" s="52">
        <v>269664671</v>
      </c>
      <c r="D26" s="52">
        <v>0</v>
      </c>
      <c r="E26" s="52">
        <v>0</v>
      </c>
      <c r="F26" s="52">
        <v>269664671</v>
      </c>
      <c r="G26" s="52">
        <v>0</v>
      </c>
      <c r="H26" s="52">
        <v>0</v>
      </c>
      <c r="I26" s="52">
        <v>0</v>
      </c>
      <c r="J26" s="52"/>
      <c r="K26" s="52"/>
      <c r="L26" s="52"/>
      <c r="M26" s="52"/>
      <c r="N26" s="52"/>
      <c r="O26" s="52">
        <v>0</v>
      </c>
      <c r="P26" s="52">
        <v>0</v>
      </c>
      <c r="Q26" s="52">
        <v>269664671</v>
      </c>
      <c r="R26" s="52">
        <v>0</v>
      </c>
      <c r="S26" s="49">
        <v>0</v>
      </c>
      <c r="T26" s="53">
        <v>0</v>
      </c>
      <c r="U26" s="54">
        <v>269664671</v>
      </c>
    </row>
    <row r="27" spans="1:24" s="6" customFormat="1" ht="12">
      <c r="A27" s="8" t="s">
        <v>65</v>
      </c>
      <c r="B27" s="56" t="s">
        <v>44</v>
      </c>
      <c r="C27" s="57">
        <v>269664671</v>
      </c>
      <c r="D27" s="57">
        <v>0</v>
      </c>
      <c r="E27" s="57">
        <v>0</v>
      </c>
      <c r="F27" s="46">
        <v>269664671</v>
      </c>
      <c r="G27" s="57">
        <v>0</v>
      </c>
      <c r="H27" s="57">
        <v>0</v>
      </c>
      <c r="I27" s="57">
        <v>0</v>
      </c>
      <c r="J27" s="57"/>
      <c r="K27" s="57"/>
      <c r="L27" s="57"/>
      <c r="M27" s="47"/>
      <c r="N27" s="57"/>
      <c r="O27" s="57">
        <v>0</v>
      </c>
      <c r="P27" s="57">
        <v>0</v>
      </c>
      <c r="Q27" s="40">
        <v>269664671</v>
      </c>
      <c r="R27" s="40">
        <v>0</v>
      </c>
      <c r="S27" s="58">
        <v>0</v>
      </c>
      <c r="T27" s="41">
        <v>0</v>
      </c>
      <c r="U27" s="59">
        <v>269664671</v>
      </c>
    </row>
    <row r="28" spans="1:24" s="6" customFormat="1" ht="12">
      <c r="A28" s="8" t="s">
        <v>66</v>
      </c>
      <c r="B28" s="51" t="s">
        <v>45</v>
      </c>
      <c r="C28" s="57"/>
      <c r="D28" s="57"/>
      <c r="E28" s="57"/>
      <c r="F28" s="57"/>
      <c r="G28" s="57"/>
      <c r="H28" s="57">
        <v>0</v>
      </c>
      <c r="I28" s="57">
        <v>0</v>
      </c>
      <c r="J28" s="57"/>
      <c r="K28" s="57"/>
      <c r="L28" s="57"/>
      <c r="M28" s="47"/>
      <c r="N28" s="57"/>
      <c r="O28" s="57">
        <v>0</v>
      </c>
      <c r="P28" s="57">
        <v>0</v>
      </c>
      <c r="Q28" s="40">
        <v>0</v>
      </c>
      <c r="R28" s="40">
        <v>0</v>
      </c>
      <c r="S28" s="58">
        <v>0</v>
      </c>
      <c r="T28" s="41">
        <v>0</v>
      </c>
      <c r="U28" s="59">
        <v>0</v>
      </c>
    </row>
    <row r="29" spans="1:24" s="6" customFormat="1" ht="12" customHeight="1">
      <c r="A29" s="8" t="s">
        <v>67</v>
      </c>
      <c r="B29" s="51" t="s">
        <v>45</v>
      </c>
      <c r="C29" s="57">
        <v>22022389</v>
      </c>
      <c r="D29" s="57"/>
      <c r="E29" s="57"/>
      <c r="F29" s="46">
        <v>22022389</v>
      </c>
      <c r="G29" s="57">
        <v>22022389</v>
      </c>
      <c r="H29" s="57"/>
      <c r="I29" s="57"/>
      <c r="J29" s="57"/>
      <c r="K29" s="57"/>
      <c r="L29" s="57"/>
      <c r="M29" s="47"/>
      <c r="N29" s="57"/>
      <c r="O29" s="57"/>
      <c r="P29" s="57"/>
      <c r="Q29" s="40">
        <v>22022389</v>
      </c>
      <c r="R29" s="40">
        <v>22022389</v>
      </c>
      <c r="S29" s="41"/>
      <c r="T29" s="41"/>
      <c r="U29" s="59">
        <v>0</v>
      </c>
    </row>
    <row r="30" spans="1:24" s="6" customFormat="1" ht="12" customHeight="1">
      <c r="A30" s="8"/>
      <c r="B30" s="51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40"/>
      <c r="R30" s="40"/>
      <c r="S30" s="41"/>
      <c r="T30" s="41"/>
      <c r="U30" s="59"/>
    </row>
    <row r="31" spans="1:24" s="6" customFormat="1" ht="12">
      <c r="A31" s="8"/>
      <c r="B31" s="55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40"/>
      <c r="R31" s="40"/>
      <c r="S31" s="41"/>
      <c r="T31" s="41"/>
      <c r="U31" s="59">
        <v>0</v>
      </c>
      <c r="V31" s="5"/>
      <c r="W31" s="5"/>
      <c r="X31" s="5"/>
    </row>
    <row r="32" spans="1:24" ht="18.600000000000001" customHeight="1">
      <c r="A32" s="22"/>
      <c r="B32" s="60" t="s">
        <v>46</v>
      </c>
      <c r="C32" s="61">
        <v>15815968581</v>
      </c>
      <c r="D32" s="61">
        <v>47587816</v>
      </c>
      <c r="E32" s="61">
        <v>47587816</v>
      </c>
      <c r="F32" s="61">
        <v>15815968581</v>
      </c>
      <c r="G32" s="61">
        <v>7309675826</v>
      </c>
      <c r="H32" s="61" t="e">
        <v>#REF!</v>
      </c>
      <c r="I32" s="61" t="e">
        <v>#REF!</v>
      </c>
      <c r="J32" s="61">
        <v>4768431000</v>
      </c>
      <c r="K32" s="61">
        <v>0</v>
      </c>
      <c r="L32" s="61">
        <v>0</v>
      </c>
      <c r="M32" s="61">
        <v>4768431000</v>
      </c>
      <c r="N32" s="61">
        <v>1413541218</v>
      </c>
      <c r="O32" s="61" t="e">
        <v>#REF!</v>
      </c>
      <c r="P32" s="61" t="e">
        <v>#REF!</v>
      </c>
      <c r="Q32" s="61">
        <v>20584399581</v>
      </c>
      <c r="R32" s="61">
        <v>8723217044</v>
      </c>
      <c r="S32" s="61" t="e">
        <v>#REF!</v>
      </c>
      <c r="T32" s="61" t="e">
        <v>#REF!</v>
      </c>
      <c r="U32" s="185">
        <v>11861182537</v>
      </c>
    </row>
    <row r="33" spans="1:23" s="6" customFormat="1" ht="12">
      <c r="A33" s="9"/>
      <c r="B33" s="56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1"/>
      <c r="T33" s="41"/>
      <c r="U33" s="59"/>
    </row>
    <row r="34" spans="1:23" s="6" customFormat="1" ht="12">
      <c r="A34" s="9"/>
      <c r="B34" s="56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1"/>
      <c r="T34" s="41"/>
      <c r="U34" s="59"/>
    </row>
    <row r="35" spans="1:23" s="21" customFormat="1" ht="19.149999999999999" customHeight="1">
      <c r="A35" s="29"/>
      <c r="B35" s="62" t="s">
        <v>106</v>
      </c>
      <c r="C35" s="63">
        <v>33660026808</v>
      </c>
      <c r="D35" s="63">
        <v>2500000000</v>
      </c>
      <c r="E35" s="63">
        <v>0</v>
      </c>
      <c r="F35" s="63">
        <v>36160026808</v>
      </c>
      <c r="G35" s="63">
        <v>16889975995</v>
      </c>
      <c r="H35" s="63" t="e">
        <v>#REF!</v>
      </c>
      <c r="I35" s="63" t="e">
        <v>#REF!</v>
      </c>
      <c r="J35" s="63">
        <v>0</v>
      </c>
      <c r="K35" s="63">
        <v>0</v>
      </c>
      <c r="L35" s="63">
        <v>0</v>
      </c>
      <c r="M35" s="63">
        <v>0</v>
      </c>
      <c r="N35" s="63">
        <v>0</v>
      </c>
      <c r="O35" s="63" t="e">
        <v>#REF!</v>
      </c>
      <c r="P35" s="63" t="e">
        <v>#REF!</v>
      </c>
      <c r="Q35" s="63">
        <v>36160026808</v>
      </c>
      <c r="R35" s="63">
        <v>16889975995</v>
      </c>
      <c r="S35" s="63" t="e">
        <v>#REF!</v>
      </c>
      <c r="T35" s="63" t="e">
        <v>#REF!</v>
      </c>
      <c r="U35" s="186">
        <v>19020050813</v>
      </c>
    </row>
    <row r="36" spans="1:23" s="6" customFormat="1" ht="12">
      <c r="A36" s="9"/>
      <c r="B36" s="51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1"/>
      <c r="T36" s="41"/>
      <c r="U36" s="59"/>
      <c r="V36" s="5"/>
      <c r="W36" s="5"/>
    </row>
    <row r="37" spans="1:23" s="36" customFormat="1" ht="12">
      <c r="A37" s="37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1"/>
      <c r="T37" s="41"/>
      <c r="U37" s="59"/>
      <c r="V37" s="5"/>
      <c r="W37" s="5"/>
    </row>
    <row r="38" spans="1:23" s="36" customFormat="1" ht="27" customHeight="1">
      <c r="A38" s="35"/>
      <c r="B38" s="64" t="s">
        <v>120</v>
      </c>
      <c r="C38" s="65">
        <v>33660026808</v>
      </c>
      <c r="D38" s="65">
        <v>2500000000</v>
      </c>
      <c r="E38" s="65">
        <v>0</v>
      </c>
      <c r="F38" s="65">
        <v>36160026808</v>
      </c>
      <c r="G38" s="65">
        <v>16889975995</v>
      </c>
      <c r="H38" s="144">
        <v>0</v>
      </c>
      <c r="I38" s="144">
        <v>0</v>
      </c>
      <c r="J38" s="65">
        <v>0</v>
      </c>
      <c r="K38" s="65">
        <v>0</v>
      </c>
      <c r="L38" s="65">
        <v>0</v>
      </c>
      <c r="M38" s="65">
        <v>0</v>
      </c>
      <c r="N38" s="65">
        <v>0</v>
      </c>
      <c r="O38" s="65">
        <v>0</v>
      </c>
      <c r="P38" s="65">
        <v>0</v>
      </c>
      <c r="Q38" s="65">
        <v>36160026808</v>
      </c>
      <c r="R38" s="65">
        <v>16889975995</v>
      </c>
      <c r="S38" s="65">
        <v>0</v>
      </c>
      <c r="T38" s="65">
        <v>0</v>
      </c>
      <c r="U38" s="66">
        <v>19020050813</v>
      </c>
      <c r="V38" s="5"/>
      <c r="W38" s="5"/>
    </row>
    <row r="39" spans="1:23" s="36" customFormat="1" ht="13.15" customHeight="1">
      <c r="A39" s="37"/>
      <c r="B39" s="39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1"/>
      <c r="T39" s="41"/>
      <c r="U39" s="42"/>
      <c r="V39" s="5"/>
      <c r="W39" s="5"/>
    </row>
    <row r="40" spans="1:23" s="36" customFormat="1" ht="16.5" customHeight="1">
      <c r="A40" s="35"/>
      <c r="B40" s="38" t="s">
        <v>121</v>
      </c>
      <c r="C40" s="144">
        <v>600000000</v>
      </c>
      <c r="D40" s="144">
        <v>0</v>
      </c>
      <c r="E40" s="144">
        <v>0</v>
      </c>
      <c r="F40" s="144">
        <v>600000000</v>
      </c>
      <c r="G40" s="144">
        <v>333140561</v>
      </c>
      <c r="H40" s="144">
        <v>0</v>
      </c>
      <c r="I40" s="144">
        <v>0</v>
      </c>
      <c r="J40" s="144">
        <v>0</v>
      </c>
      <c r="K40" s="144">
        <v>0</v>
      </c>
      <c r="L40" s="144">
        <v>0</v>
      </c>
      <c r="M40" s="144">
        <v>0</v>
      </c>
      <c r="N40" s="144">
        <v>0</v>
      </c>
      <c r="O40" s="144">
        <v>0</v>
      </c>
      <c r="P40" s="144">
        <v>0</v>
      </c>
      <c r="Q40" s="144">
        <v>600000000</v>
      </c>
      <c r="R40" s="144">
        <v>333140561</v>
      </c>
      <c r="S40" s="144">
        <v>0</v>
      </c>
      <c r="T40" s="144">
        <v>0</v>
      </c>
      <c r="U40" s="66">
        <v>266859439</v>
      </c>
      <c r="V40" s="5"/>
      <c r="W40" s="5"/>
    </row>
    <row r="41" spans="1:23" s="36" customFormat="1" ht="27" customHeight="1">
      <c r="A41" s="37" t="s">
        <v>124</v>
      </c>
      <c r="B41" s="39" t="s">
        <v>174</v>
      </c>
      <c r="C41" s="40">
        <v>500000000</v>
      </c>
      <c r="D41" s="40">
        <v>0</v>
      </c>
      <c r="E41" s="40">
        <v>0</v>
      </c>
      <c r="F41" s="40">
        <v>500000000</v>
      </c>
      <c r="G41" s="40">
        <v>333140561</v>
      </c>
      <c r="H41" s="40"/>
      <c r="I41" s="40"/>
      <c r="J41" s="40"/>
      <c r="K41" s="40"/>
      <c r="L41" s="40"/>
      <c r="M41" s="40"/>
      <c r="N41" s="40"/>
      <c r="O41" s="40"/>
      <c r="P41" s="40"/>
      <c r="Q41" s="40">
        <v>500000000</v>
      </c>
      <c r="R41" s="40">
        <v>333140561</v>
      </c>
      <c r="S41" s="41"/>
      <c r="T41" s="41"/>
      <c r="U41" s="42">
        <v>166859439</v>
      </c>
      <c r="V41" s="5"/>
      <c r="W41" s="5"/>
    </row>
    <row r="42" spans="1:23" s="36" customFormat="1" ht="25.5" customHeight="1">
      <c r="A42" s="37" t="s">
        <v>125</v>
      </c>
      <c r="B42" s="39" t="s">
        <v>122</v>
      </c>
      <c r="C42" s="40">
        <v>100000000</v>
      </c>
      <c r="D42" s="40">
        <v>0</v>
      </c>
      <c r="E42" s="40">
        <v>0</v>
      </c>
      <c r="F42" s="40">
        <v>100000000</v>
      </c>
      <c r="G42" s="40">
        <v>0</v>
      </c>
      <c r="H42" s="40"/>
      <c r="I42" s="40"/>
      <c r="J42" s="40"/>
      <c r="K42" s="40"/>
      <c r="L42" s="40"/>
      <c r="M42" s="40"/>
      <c r="N42" s="40"/>
      <c r="O42" s="40"/>
      <c r="P42" s="40"/>
      <c r="Q42" s="40">
        <v>100000000</v>
      </c>
      <c r="R42" s="40">
        <v>0</v>
      </c>
      <c r="S42" s="41"/>
      <c r="T42" s="41"/>
      <c r="U42" s="42">
        <v>100000000</v>
      </c>
      <c r="V42" s="5"/>
      <c r="W42" s="5"/>
    </row>
    <row r="43" spans="1:23" s="36" customFormat="1" ht="13.15" customHeight="1">
      <c r="A43" s="37"/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1"/>
      <c r="T43" s="41"/>
      <c r="U43" s="42"/>
      <c r="V43" s="5"/>
      <c r="W43" s="5"/>
    </row>
    <row r="44" spans="1:23" s="36" customFormat="1" ht="36" customHeight="1">
      <c r="A44" s="35"/>
      <c r="B44" s="38" t="s">
        <v>123</v>
      </c>
      <c r="C44" s="144">
        <v>3280037467</v>
      </c>
      <c r="D44" s="144">
        <v>0</v>
      </c>
      <c r="E44" s="144"/>
      <c r="F44" s="144">
        <v>3280037467</v>
      </c>
      <c r="G44" s="144">
        <v>1883262304</v>
      </c>
      <c r="H44" s="144">
        <v>0</v>
      </c>
      <c r="I44" s="144">
        <v>0</v>
      </c>
      <c r="J44" s="144">
        <v>0</v>
      </c>
      <c r="K44" s="144">
        <v>0</v>
      </c>
      <c r="L44" s="144">
        <v>0</v>
      </c>
      <c r="M44" s="144">
        <v>0</v>
      </c>
      <c r="N44" s="144">
        <v>0</v>
      </c>
      <c r="O44" s="144">
        <v>0</v>
      </c>
      <c r="P44" s="144">
        <v>0</v>
      </c>
      <c r="Q44" s="144">
        <v>3280037467</v>
      </c>
      <c r="R44" s="144">
        <v>1883262304</v>
      </c>
      <c r="S44" s="144">
        <v>0</v>
      </c>
      <c r="T44" s="144">
        <v>0</v>
      </c>
      <c r="U44" s="169">
        <v>1396775163</v>
      </c>
      <c r="V44" s="5"/>
      <c r="W44" s="5"/>
    </row>
    <row r="45" spans="1:23" s="36" customFormat="1" ht="23.25" customHeight="1">
      <c r="A45" s="37" t="s">
        <v>135</v>
      </c>
      <c r="B45" s="39" t="s">
        <v>129</v>
      </c>
      <c r="C45" s="40">
        <v>120000000</v>
      </c>
      <c r="D45" s="40">
        <v>0</v>
      </c>
      <c r="E45" s="40">
        <v>0</v>
      </c>
      <c r="F45" s="40">
        <v>120000000</v>
      </c>
      <c r="G45" s="40">
        <v>86400000</v>
      </c>
      <c r="H45" s="40"/>
      <c r="I45" s="40"/>
      <c r="J45" s="40"/>
      <c r="K45" s="40"/>
      <c r="L45" s="40"/>
      <c r="M45" s="40"/>
      <c r="N45" s="40"/>
      <c r="O45" s="40"/>
      <c r="P45" s="40"/>
      <c r="Q45" s="40">
        <v>120000000</v>
      </c>
      <c r="R45" s="40">
        <v>86400000</v>
      </c>
      <c r="S45" s="41"/>
      <c r="T45" s="41"/>
      <c r="U45" s="42">
        <v>33600000</v>
      </c>
      <c r="V45" s="5"/>
      <c r="W45" s="5"/>
    </row>
    <row r="46" spans="1:23" s="36" customFormat="1" ht="39.75" customHeight="1">
      <c r="A46" s="37" t="s">
        <v>136</v>
      </c>
      <c r="B46" s="39" t="s">
        <v>126</v>
      </c>
      <c r="C46" s="40">
        <v>660000000</v>
      </c>
      <c r="D46" s="40">
        <v>0</v>
      </c>
      <c r="E46" s="40">
        <v>0</v>
      </c>
      <c r="F46" s="40">
        <v>660000000</v>
      </c>
      <c r="G46" s="40">
        <v>0</v>
      </c>
      <c r="H46" s="40"/>
      <c r="I46" s="40"/>
      <c r="J46" s="40"/>
      <c r="K46" s="40"/>
      <c r="L46" s="40"/>
      <c r="M46" s="40"/>
      <c r="N46" s="40"/>
      <c r="O46" s="40"/>
      <c r="P46" s="40"/>
      <c r="Q46" s="40">
        <v>660000000</v>
      </c>
      <c r="R46" s="40">
        <v>0</v>
      </c>
      <c r="S46" s="41"/>
      <c r="T46" s="41"/>
      <c r="U46" s="42">
        <v>660000000</v>
      </c>
      <c r="V46" s="5"/>
      <c r="W46" s="5"/>
    </row>
    <row r="47" spans="1:23" s="36" customFormat="1" ht="39" customHeight="1">
      <c r="A47" s="37" t="s">
        <v>137</v>
      </c>
      <c r="B47" s="39" t="s">
        <v>130</v>
      </c>
      <c r="C47" s="40">
        <v>30000000</v>
      </c>
      <c r="D47" s="40">
        <v>0</v>
      </c>
      <c r="E47" s="40">
        <v>0</v>
      </c>
      <c r="F47" s="40">
        <v>30000000</v>
      </c>
      <c r="G47" s="40">
        <v>0</v>
      </c>
      <c r="H47" s="40"/>
      <c r="I47" s="40"/>
      <c r="J47" s="40"/>
      <c r="K47" s="40"/>
      <c r="L47" s="40"/>
      <c r="M47" s="40"/>
      <c r="N47" s="40"/>
      <c r="O47" s="40"/>
      <c r="P47" s="40"/>
      <c r="Q47" s="40">
        <v>30000000</v>
      </c>
      <c r="R47" s="40">
        <v>0</v>
      </c>
      <c r="S47" s="41"/>
      <c r="T47" s="41"/>
      <c r="U47" s="42">
        <v>30000000</v>
      </c>
      <c r="V47" s="5"/>
      <c r="W47" s="5"/>
    </row>
    <row r="48" spans="1:23" s="36" customFormat="1" ht="25.5" customHeight="1">
      <c r="A48" s="37" t="s">
        <v>138</v>
      </c>
      <c r="B48" s="39" t="s">
        <v>127</v>
      </c>
      <c r="C48" s="40">
        <v>1691570897</v>
      </c>
      <c r="D48" s="40">
        <v>0</v>
      </c>
      <c r="E48" s="40">
        <v>0</v>
      </c>
      <c r="F48" s="40">
        <v>1691570897</v>
      </c>
      <c r="G48" s="40">
        <v>1525538727</v>
      </c>
      <c r="H48" s="40"/>
      <c r="I48" s="40"/>
      <c r="J48" s="40"/>
      <c r="K48" s="40"/>
      <c r="L48" s="40"/>
      <c r="M48" s="40"/>
      <c r="N48" s="40"/>
      <c r="O48" s="40"/>
      <c r="P48" s="40"/>
      <c r="Q48" s="40">
        <v>1691570897</v>
      </c>
      <c r="R48" s="40">
        <v>1525538727</v>
      </c>
      <c r="S48" s="41"/>
      <c r="T48" s="41"/>
      <c r="U48" s="42">
        <v>166032170</v>
      </c>
      <c r="V48" s="5"/>
      <c r="W48" s="5"/>
    </row>
    <row r="49" spans="1:23" s="36" customFormat="1" ht="25.5" customHeight="1">
      <c r="A49" s="37" t="s">
        <v>188</v>
      </c>
      <c r="B49" s="39" t="s">
        <v>189</v>
      </c>
      <c r="C49" s="40">
        <v>55000000</v>
      </c>
      <c r="D49" s="40">
        <v>0</v>
      </c>
      <c r="E49" s="40">
        <v>0</v>
      </c>
      <c r="F49" s="40">
        <v>55000000</v>
      </c>
      <c r="G49" s="40">
        <v>0</v>
      </c>
      <c r="H49" s="40"/>
      <c r="I49" s="40"/>
      <c r="J49" s="40"/>
      <c r="K49" s="40"/>
      <c r="L49" s="40"/>
      <c r="M49" s="40"/>
      <c r="N49" s="40"/>
      <c r="O49" s="40"/>
      <c r="P49" s="40"/>
      <c r="Q49" s="40">
        <v>55000000</v>
      </c>
      <c r="R49" s="40">
        <v>0</v>
      </c>
      <c r="S49" s="41"/>
      <c r="T49" s="41"/>
      <c r="U49" s="42">
        <v>55000000</v>
      </c>
      <c r="V49" s="5"/>
      <c r="W49" s="5"/>
    </row>
    <row r="50" spans="1:23" s="36" customFormat="1" ht="21.75" customHeight="1">
      <c r="A50" s="37" t="s">
        <v>139</v>
      </c>
      <c r="B50" s="39" t="s">
        <v>128</v>
      </c>
      <c r="C50" s="40">
        <v>723466570</v>
      </c>
      <c r="D50" s="40">
        <v>0</v>
      </c>
      <c r="E50" s="40">
        <v>0</v>
      </c>
      <c r="F50" s="40">
        <v>723466570</v>
      </c>
      <c r="G50" s="40">
        <v>271323577</v>
      </c>
      <c r="H50" s="40"/>
      <c r="I50" s="40"/>
      <c r="J50" s="40"/>
      <c r="K50" s="40"/>
      <c r="L50" s="40"/>
      <c r="M50" s="40"/>
      <c r="N50" s="40"/>
      <c r="O50" s="40"/>
      <c r="P50" s="40"/>
      <c r="Q50" s="40">
        <v>723466570</v>
      </c>
      <c r="R50" s="40">
        <v>271323577</v>
      </c>
      <c r="S50" s="41"/>
      <c r="T50" s="41"/>
      <c r="U50" s="42">
        <v>452142993</v>
      </c>
      <c r="V50" s="5"/>
      <c r="W50" s="5"/>
    </row>
    <row r="51" spans="1:23" s="36" customFormat="1" ht="13.15" customHeight="1">
      <c r="A51" s="37"/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1"/>
      <c r="T51" s="41"/>
      <c r="U51" s="42"/>
      <c r="V51" s="5"/>
      <c r="W51" s="5"/>
    </row>
    <row r="52" spans="1:23" s="36" customFormat="1" ht="36" customHeight="1">
      <c r="A52" s="35"/>
      <c r="B52" s="38" t="s">
        <v>167</v>
      </c>
      <c r="C52" s="144">
        <v>15428111154</v>
      </c>
      <c r="D52" s="144">
        <v>0</v>
      </c>
      <c r="E52" s="144">
        <v>0</v>
      </c>
      <c r="F52" s="144">
        <v>15428111154</v>
      </c>
      <c r="G52" s="144">
        <v>12998522718</v>
      </c>
      <c r="H52" s="144">
        <v>0</v>
      </c>
      <c r="I52" s="144">
        <v>0</v>
      </c>
      <c r="J52" s="144">
        <v>0</v>
      </c>
      <c r="K52" s="144">
        <v>0</v>
      </c>
      <c r="L52" s="144">
        <v>0</v>
      </c>
      <c r="M52" s="144">
        <v>0</v>
      </c>
      <c r="N52" s="144">
        <v>0</v>
      </c>
      <c r="O52" s="144">
        <v>0</v>
      </c>
      <c r="P52" s="144">
        <v>0</v>
      </c>
      <c r="Q52" s="144">
        <v>15428111154</v>
      </c>
      <c r="R52" s="144">
        <v>12998522718</v>
      </c>
      <c r="S52" s="144">
        <v>0</v>
      </c>
      <c r="T52" s="144">
        <v>0</v>
      </c>
      <c r="U52" s="169">
        <v>2429588436</v>
      </c>
      <c r="V52" s="5"/>
      <c r="W52" s="5"/>
    </row>
    <row r="53" spans="1:23" s="36" customFormat="1" ht="23.25" customHeight="1">
      <c r="A53" s="37" t="s">
        <v>140</v>
      </c>
      <c r="B53" s="39" t="s">
        <v>145</v>
      </c>
      <c r="C53" s="40">
        <v>2274677977</v>
      </c>
      <c r="D53" s="40">
        <v>0</v>
      </c>
      <c r="E53" s="40">
        <v>0</v>
      </c>
      <c r="F53" s="40">
        <v>2274677977</v>
      </c>
      <c r="G53" s="40">
        <v>0</v>
      </c>
      <c r="H53" s="40"/>
      <c r="I53" s="40"/>
      <c r="J53" s="40"/>
      <c r="K53" s="40"/>
      <c r="L53" s="40"/>
      <c r="M53" s="40"/>
      <c r="N53" s="40"/>
      <c r="O53" s="40"/>
      <c r="P53" s="40"/>
      <c r="Q53" s="40">
        <v>2274677977</v>
      </c>
      <c r="R53" s="40">
        <v>0</v>
      </c>
      <c r="S53" s="41"/>
      <c r="T53" s="41"/>
      <c r="U53" s="42">
        <v>2274677977</v>
      </c>
      <c r="V53" s="5"/>
      <c r="W53" s="5"/>
    </row>
    <row r="54" spans="1:23" s="36" customFormat="1" ht="22.5" customHeight="1">
      <c r="A54" s="37" t="s">
        <v>141</v>
      </c>
      <c r="B54" s="39" t="s">
        <v>131</v>
      </c>
      <c r="C54" s="40">
        <v>400000000</v>
      </c>
      <c r="D54" s="40">
        <v>0</v>
      </c>
      <c r="E54" s="40">
        <v>0</v>
      </c>
      <c r="F54" s="40">
        <v>400000000</v>
      </c>
      <c r="G54" s="40">
        <v>352438212</v>
      </c>
      <c r="H54" s="40"/>
      <c r="I54" s="40"/>
      <c r="J54" s="40"/>
      <c r="K54" s="40"/>
      <c r="L54" s="40"/>
      <c r="M54" s="40"/>
      <c r="N54" s="40"/>
      <c r="O54" s="40"/>
      <c r="P54" s="40"/>
      <c r="Q54" s="40">
        <v>400000000</v>
      </c>
      <c r="R54" s="40">
        <v>352438212</v>
      </c>
      <c r="S54" s="41"/>
      <c r="T54" s="41"/>
      <c r="U54" s="42">
        <v>47561788</v>
      </c>
      <c r="V54" s="5"/>
      <c r="W54" s="5"/>
    </row>
    <row r="55" spans="1:23" s="36" customFormat="1" ht="27.75" customHeight="1">
      <c r="A55" s="37" t="s">
        <v>142</v>
      </c>
      <c r="B55" s="39" t="s">
        <v>143</v>
      </c>
      <c r="C55" s="40">
        <v>12723433177</v>
      </c>
      <c r="D55" s="40">
        <v>0</v>
      </c>
      <c r="E55" s="40">
        <v>0</v>
      </c>
      <c r="F55" s="40">
        <v>12723433177</v>
      </c>
      <c r="G55" s="40">
        <v>12625084506</v>
      </c>
      <c r="H55" s="40"/>
      <c r="I55" s="40"/>
      <c r="J55" s="40"/>
      <c r="K55" s="40"/>
      <c r="L55" s="40"/>
      <c r="M55" s="40"/>
      <c r="N55" s="40"/>
      <c r="O55" s="40"/>
      <c r="P55" s="40"/>
      <c r="Q55" s="40">
        <v>12723433177</v>
      </c>
      <c r="R55" s="40">
        <v>12625084506</v>
      </c>
      <c r="S55" s="41"/>
      <c r="T55" s="41"/>
      <c r="U55" s="42">
        <v>98348671</v>
      </c>
      <c r="V55" s="5"/>
      <c r="W55" s="5"/>
    </row>
    <row r="56" spans="1:23" s="36" customFormat="1" ht="29.25" customHeight="1">
      <c r="A56" s="37" t="s">
        <v>144</v>
      </c>
      <c r="B56" s="39" t="s">
        <v>132</v>
      </c>
      <c r="C56" s="40">
        <v>30000000</v>
      </c>
      <c r="D56" s="40">
        <v>0</v>
      </c>
      <c r="E56" s="40">
        <v>0</v>
      </c>
      <c r="F56" s="40">
        <v>30000000</v>
      </c>
      <c r="G56" s="40">
        <v>21000000</v>
      </c>
      <c r="H56" s="40"/>
      <c r="I56" s="40"/>
      <c r="J56" s="40"/>
      <c r="K56" s="40"/>
      <c r="L56" s="40"/>
      <c r="M56" s="40"/>
      <c r="N56" s="40"/>
      <c r="O56" s="40"/>
      <c r="P56" s="40"/>
      <c r="Q56" s="40">
        <v>30000000</v>
      </c>
      <c r="R56" s="40">
        <v>21000000</v>
      </c>
      <c r="S56" s="41"/>
      <c r="T56" s="41"/>
      <c r="U56" s="42">
        <v>9000000</v>
      </c>
      <c r="V56" s="5"/>
      <c r="W56" s="5"/>
    </row>
    <row r="57" spans="1:23" s="36" customFormat="1" ht="13.15" customHeight="1">
      <c r="A57" s="37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1"/>
      <c r="T57" s="41"/>
      <c r="U57" s="42"/>
      <c r="V57" s="5"/>
      <c r="W57" s="5"/>
    </row>
    <row r="58" spans="1:23" s="36" customFormat="1" ht="24" customHeight="1">
      <c r="A58" s="35"/>
      <c r="B58" s="38" t="s">
        <v>51</v>
      </c>
      <c r="C58" s="144">
        <v>6362667983</v>
      </c>
      <c r="D58" s="144">
        <v>0</v>
      </c>
      <c r="E58" s="144">
        <v>0</v>
      </c>
      <c r="F58" s="144">
        <v>6362667983</v>
      </c>
      <c r="G58" s="144">
        <v>198394742</v>
      </c>
      <c r="H58" s="144">
        <v>0</v>
      </c>
      <c r="I58" s="144">
        <v>0</v>
      </c>
      <c r="J58" s="144">
        <v>0</v>
      </c>
      <c r="K58" s="144">
        <v>0</v>
      </c>
      <c r="L58" s="144">
        <v>0</v>
      </c>
      <c r="M58" s="144">
        <v>0</v>
      </c>
      <c r="N58" s="144">
        <v>0</v>
      </c>
      <c r="O58" s="144">
        <v>0</v>
      </c>
      <c r="P58" s="144">
        <v>0</v>
      </c>
      <c r="Q58" s="144">
        <v>6362667983</v>
      </c>
      <c r="R58" s="144">
        <v>198394742</v>
      </c>
      <c r="S58" s="144">
        <v>0</v>
      </c>
      <c r="T58" s="144">
        <v>0</v>
      </c>
      <c r="U58" s="169">
        <v>6164273241</v>
      </c>
      <c r="V58" s="5"/>
      <c r="W58" s="5"/>
    </row>
    <row r="59" spans="1:23" s="36" customFormat="1" ht="19.5" customHeight="1">
      <c r="A59" s="37" t="s">
        <v>146</v>
      </c>
      <c r="B59" s="39" t="s">
        <v>133</v>
      </c>
      <c r="C59" s="40">
        <v>500000000</v>
      </c>
      <c r="D59" s="40">
        <v>0</v>
      </c>
      <c r="E59" s="40">
        <v>0</v>
      </c>
      <c r="F59" s="40">
        <v>500000000</v>
      </c>
      <c r="G59" s="40">
        <v>0</v>
      </c>
      <c r="H59" s="40"/>
      <c r="I59" s="40"/>
      <c r="J59" s="40"/>
      <c r="K59" s="40"/>
      <c r="L59" s="40"/>
      <c r="M59" s="40"/>
      <c r="N59" s="40"/>
      <c r="O59" s="40"/>
      <c r="P59" s="40"/>
      <c r="Q59" s="40">
        <v>500000000</v>
      </c>
      <c r="R59" s="40">
        <v>0</v>
      </c>
      <c r="S59" s="41"/>
      <c r="T59" s="41"/>
      <c r="U59" s="42">
        <v>500000000</v>
      </c>
      <c r="V59" s="5"/>
      <c r="W59" s="5"/>
    </row>
    <row r="60" spans="1:23" s="36" customFormat="1" ht="23.25" customHeight="1">
      <c r="A60" s="37" t="s">
        <v>147</v>
      </c>
      <c r="B60" s="39" t="s">
        <v>134</v>
      </c>
      <c r="C60" s="40">
        <v>5862667983</v>
      </c>
      <c r="D60" s="40">
        <v>0</v>
      </c>
      <c r="E60" s="40">
        <v>0</v>
      </c>
      <c r="F60" s="40">
        <v>5862667983</v>
      </c>
      <c r="G60" s="40">
        <v>198394742</v>
      </c>
      <c r="H60" s="40"/>
      <c r="I60" s="40"/>
      <c r="J60" s="40"/>
      <c r="K60" s="40"/>
      <c r="L60" s="40"/>
      <c r="M60" s="40"/>
      <c r="N60" s="40"/>
      <c r="O60" s="40"/>
      <c r="P60" s="40"/>
      <c r="Q60" s="40">
        <v>5862667983</v>
      </c>
      <c r="R60" s="40">
        <v>198394742</v>
      </c>
      <c r="S60" s="41"/>
      <c r="T60" s="41"/>
      <c r="U60" s="42">
        <v>5664273241</v>
      </c>
      <c r="V60" s="5"/>
      <c r="W60" s="5"/>
    </row>
    <row r="61" spans="1:23" s="36" customFormat="1" ht="13.15" customHeight="1">
      <c r="A61" s="37"/>
      <c r="B61" s="39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1"/>
      <c r="T61" s="41"/>
      <c r="U61" s="42"/>
      <c r="V61" s="5"/>
      <c r="W61" s="5"/>
    </row>
    <row r="62" spans="1:23" s="36" customFormat="1" ht="24" customHeight="1">
      <c r="A62" s="35"/>
      <c r="B62" s="38" t="s">
        <v>168</v>
      </c>
      <c r="C62" s="144">
        <v>25000000</v>
      </c>
      <c r="D62" s="144">
        <v>0</v>
      </c>
      <c r="E62" s="144"/>
      <c r="F62" s="144">
        <v>25000000</v>
      </c>
      <c r="G62" s="144">
        <v>0</v>
      </c>
      <c r="H62" s="144">
        <v>0</v>
      </c>
      <c r="I62" s="144">
        <v>0</v>
      </c>
      <c r="J62" s="144">
        <v>0</v>
      </c>
      <c r="K62" s="144">
        <v>0</v>
      </c>
      <c r="L62" s="144">
        <v>0</v>
      </c>
      <c r="M62" s="144">
        <v>0</v>
      </c>
      <c r="N62" s="144">
        <v>0</v>
      </c>
      <c r="O62" s="144">
        <v>0</v>
      </c>
      <c r="P62" s="144">
        <v>0</v>
      </c>
      <c r="Q62" s="144">
        <v>25000000</v>
      </c>
      <c r="R62" s="144">
        <v>0</v>
      </c>
      <c r="S62" s="144">
        <v>0</v>
      </c>
      <c r="T62" s="144">
        <v>0</v>
      </c>
      <c r="U62" s="169">
        <v>25000000</v>
      </c>
      <c r="V62" s="5"/>
      <c r="W62" s="5"/>
    </row>
    <row r="63" spans="1:23" s="36" customFormat="1" ht="26.25" customHeight="1">
      <c r="A63" s="37" t="s">
        <v>149</v>
      </c>
      <c r="B63" s="39" t="s">
        <v>148</v>
      </c>
      <c r="C63" s="40">
        <v>25000000</v>
      </c>
      <c r="D63" s="40">
        <v>0</v>
      </c>
      <c r="E63" s="40">
        <v>0</v>
      </c>
      <c r="F63" s="40">
        <v>25000000</v>
      </c>
      <c r="G63" s="40">
        <v>0</v>
      </c>
      <c r="H63" s="40"/>
      <c r="I63" s="40"/>
      <c r="J63" s="40"/>
      <c r="K63" s="40"/>
      <c r="L63" s="40"/>
      <c r="M63" s="40"/>
      <c r="N63" s="40"/>
      <c r="O63" s="40"/>
      <c r="P63" s="40"/>
      <c r="Q63" s="40">
        <v>25000000</v>
      </c>
      <c r="R63" s="40">
        <v>0</v>
      </c>
      <c r="S63" s="41"/>
      <c r="T63" s="41"/>
      <c r="U63" s="42">
        <v>25000000</v>
      </c>
      <c r="V63" s="5"/>
      <c r="W63" s="5"/>
    </row>
    <row r="64" spans="1:23" s="36" customFormat="1" ht="13.15" customHeight="1">
      <c r="A64" s="37"/>
      <c r="B64" s="39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1"/>
      <c r="T64" s="41"/>
      <c r="U64" s="42"/>
      <c r="V64" s="5"/>
      <c r="W64" s="5"/>
    </row>
    <row r="65" spans="1:23" s="36" customFormat="1" ht="24" customHeight="1">
      <c r="A65" s="35"/>
      <c r="B65" s="38" t="s">
        <v>172</v>
      </c>
      <c r="C65" s="144">
        <v>6441253047</v>
      </c>
      <c r="D65" s="144">
        <v>2500000000</v>
      </c>
      <c r="E65" s="144">
        <v>0</v>
      </c>
      <c r="F65" s="144">
        <v>8941253047</v>
      </c>
      <c r="G65" s="144">
        <v>880321864</v>
      </c>
      <c r="H65" s="144">
        <v>0</v>
      </c>
      <c r="I65" s="144">
        <v>0</v>
      </c>
      <c r="J65" s="144">
        <v>0</v>
      </c>
      <c r="K65" s="144">
        <v>0</v>
      </c>
      <c r="L65" s="144">
        <v>0</v>
      </c>
      <c r="M65" s="144">
        <v>0</v>
      </c>
      <c r="N65" s="144">
        <v>0</v>
      </c>
      <c r="O65" s="144">
        <v>0</v>
      </c>
      <c r="P65" s="144">
        <v>0</v>
      </c>
      <c r="Q65" s="144">
        <v>8941253047</v>
      </c>
      <c r="R65" s="144">
        <v>880321864</v>
      </c>
      <c r="S65" s="144">
        <v>0</v>
      </c>
      <c r="T65" s="144">
        <v>0</v>
      </c>
      <c r="U65" s="169">
        <v>7960931183</v>
      </c>
      <c r="V65" s="5"/>
      <c r="W65" s="5"/>
    </row>
    <row r="66" spans="1:23" s="36" customFormat="1" ht="24" customHeight="1">
      <c r="A66" s="37" t="s">
        <v>190</v>
      </c>
      <c r="B66" s="39" t="s">
        <v>195</v>
      </c>
      <c r="C66" s="40">
        <v>100000000</v>
      </c>
      <c r="D66" s="40">
        <v>0</v>
      </c>
      <c r="E66" s="40">
        <v>0</v>
      </c>
      <c r="F66" s="40">
        <v>100000000</v>
      </c>
      <c r="G66" s="40">
        <v>0</v>
      </c>
      <c r="H66" s="40"/>
      <c r="I66" s="40"/>
      <c r="J66" s="40"/>
      <c r="K66" s="40"/>
      <c r="L66" s="40"/>
      <c r="M66" s="40"/>
      <c r="N66" s="40"/>
      <c r="O66" s="40"/>
      <c r="P66" s="40"/>
      <c r="Q66" s="40">
        <v>100000000</v>
      </c>
      <c r="R66" s="40"/>
      <c r="S66" s="41"/>
      <c r="T66" s="41"/>
      <c r="U66" s="59"/>
      <c r="V66" s="5"/>
      <c r="W66" s="5"/>
    </row>
    <row r="67" spans="1:23" s="36" customFormat="1" ht="24" customHeight="1">
      <c r="A67" s="37" t="s">
        <v>158</v>
      </c>
      <c r="B67" s="39" t="s">
        <v>157</v>
      </c>
      <c r="C67" s="40">
        <v>520000000</v>
      </c>
      <c r="D67" s="40">
        <v>0</v>
      </c>
      <c r="E67" s="40">
        <v>0</v>
      </c>
      <c r="F67" s="40">
        <v>520000000</v>
      </c>
      <c r="G67" s="40">
        <v>0</v>
      </c>
      <c r="H67" s="40"/>
      <c r="I67" s="40"/>
      <c r="J67" s="40"/>
      <c r="K67" s="40"/>
      <c r="L67" s="40"/>
      <c r="M67" s="40"/>
      <c r="N67" s="40"/>
      <c r="O67" s="40"/>
      <c r="P67" s="40"/>
      <c r="Q67" s="40">
        <v>520000000</v>
      </c>
      <c r="R67" s="40">
        <v>0</v>
      </c>
      <c r="S67" s="41"/>
      <c r="T67" s="41"/>
      <c r="U67" s="42">
        <v>520000000</v>
      </c>
      <c r="V67" s="5"/>
      <c r="W67" s="5"/>
    </row>
    <row r="68" spans="1:23" s="36" customFormat="1" ht="24" customHeight="1">
      <c r="A68" s="37" t="s">
        <v>159</v>
      </c>
      <c r="B68" s="39" t="s">
        <v>151</v>
      </c>
      <c r="C68" s="40">
        <v>150000000</v>
      </c>
      <c r="D68" s="40">
        <v>0</v>
      </c>
      <c r="E68" s="40">
        <v>0</v>
      </c>
      <c r="F68" s="40">
        <v>150000000</v>
      </c>
      <c r="G68" s="40">
        <v>70000000</v>
      </c>
      <c r="H68" s="40"/>
      <c r="I68" s="40"/>
      <c r="J68" s="40"/>
      <c r="K68" s="40"/>
      <c r="L68" s="40"/>
      <c r="M68" s="40"/>
      <c r="N68" s="40"/>
      <c r="O68" s="40"/>
      <c r="P68" s="40"/>
      <c r="Q68" s="40">
        <v>150000000</v>
      </c>
      <c r="R68" s="40">
        <v>70000000</v>
      </c>
      <c r="S68" s="41"/>
      <c r="T68" s="41"/>
      <c r="U68" s="42">
        <v>80000000</v>
      </c>
      <c r="V68" s="5"/>
      <c r="W68" s="5"/>
    </row>
    <row r="69" spans="1:23" s="36" customFormat="1" ht="23.25" customHeight="1">
      <c r="A69" s="37" t="s">
        <v>160</v>
      </c>
      <c r="B69" s="39" t="s">
        <v>152</v>
      </c>
      <c r="C69" s="40">
        <v>5671253047</v>
      </c>
      <c r="D69" s="40">
        <v>2500000000</v>
      </c>
      <c r="E69" s="40">
        <v>0</v>
      </c>
      <c r="F69" s="40">
        <v>8171253047</v>
      </c>
      <c r="G69" s="40">
        <v>810321864</v>
      </c>
      <c r="H69" s="40"/>
      <c r="I69" s="40"/>
      <c r="J69" s="40"/>
      <c r="K69" s="40"/>
      <c r="L69" s="40"/>
      <c r="M69" s="40"/>
      <c r="N69" s="40"/>
      <c r="O69" s="40"/>
      <c r="P69" s="40"/>
      <c r="Q69" s="40">
        <v>8171253047</v>
      </c>
      <c r="R69" s="40">
        <v>810321864</v>
      </c>
      <c r="S69" s="41"/>
      <c r="T69" s="41"/>
      <c r="U69" s="42">
        <v>7360931183</v>
      </c>
      <c r="V69" s="5"/>
      <c r="W69" s="5"/>
    </row>
    <row r="70" spans="1:23" s="36" customFormat="1" ht="13.15" customHeight="1">
      <c r="A70" s="37"/>
      <c r="B70" s="39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1"/>
      <c r="T70" s="41"/>
      <c r="U70" s="42"/>
      <c r="V70" s="5"/>
      <c r="W70" s="5"/>
    </row>
    <row r="71" spans="1:23" s="36" customFormat="1" ht="37.5" customHeight="1">
      <c r="A71" s="35"/>
      <c r="B71" s="38" t="s">
        <v>173</v>
      </c>
      <c r="C71" s="144">
        <v>342957157</v>
      </c>
      <c r="D71" s="144">
        <v>0</v>
      </c>
      <c r="E71" s="144"/>
      <c r="F71" s="144">
        <v>342957157</v>
      </c>
      <c r="G71" s="144">
        <v>0</v>
      </c>
      <c r="H71" s="144">
        <v>0</v>
      </c>
      <c r="I71" s="144">
        <v>0</v>
      </c>
      <c r="J71" s="144">
        <v>0</v>
      </c>
      <c r="K71" s="144">
        <v>0</v>
      </c>
      <c r="L71" s="144">
        <v>0</v>
      </c>
      <c r="M71" s="144">
        <v>0</v>
      </c>
      <c r="N71" s="144">
        <v>0</v>
      </c>
      <c r="O71" s="144">
        <v>0</v>
      </c>
      <c r="P71" s="144">
        <v>0</v>
      </c>
      <c r="Q71" s="144">
        <v>342957157</v>
      </c>
      <c r="R71" s="144">
        <v>0</v>
      </c>
      <c r="S71" s="144">
        <v>0</v>
      </c>
      <c r="T71" s="144">
        <v>0</v>
      </c>
      <c r="U71" s="169">
        <v>242957157</v>
      </c>
      <c r="V71" s="5"/>
      <c r="W71" s="5"/>
    </row>
    <row r="72" spans="1:23" s="36" customFormat="1" ht="37.5" customHeight="1">
      <c r="A72" s="37" t="s">
        <v>191</v>
      </c>
      <c r="B72" s="39" t="s">
        <v>192</v>
      </c>
      <c r="C72" s="40">
        <v>100000000</v>
      </c>
      <c r="D72" s="40">
        <v>0</v>
      </c>
      <c r="E72" s="40">
        <v>0</v>
      </c>
      <c r="F72" s="40">
        <v>100000000</v>
      </c>
      <c r="G72" s="40">
        <v>0</v>
      </c>
      <c r="H72" s="40"/>
      <c r="I72" s="40"/>
      <c r="J72" s="40"/>
      <c r="K72" s="40"/>
      <c r="L72" s="40"/>
      <c r="M72" s="40"/>
      <c r="N72" s="40"/>
      <c r="O72" s="40"/>
      <c r="P72" s="40"/>
      <c r="Q72" s="40">
        <v>100000000</v>
      </c>
      <c r="R72" s="40"/>
      <c r="S72" s="41"/>
      <c r="T72" s="41"/>
      <c r="U72" s="59"/>
      <c r="V72" s="5"/>
      <c r="W72" s="5"/>
    </row>
    <row r="73" spans="1:23" s="36" customFormat="1" ht="23.25" customHeight="1">
      <c r="A73" s="37" t="s">
        <v>161</v>
      </c>
      <c r="B73" s="39" t="s">
        <v>150</v>
      </c>
      <c r="C73" s="40">
        <v>242957157</v>
      </c>
      <c r="D73" s="40">
        <v>0</v>
      </c>
      <c r="E73" s="40">
        <v>0</v>
      </c>
      <c r="F73" s="40">
        <v>242957157</v>
      </c>
      <c r="G73" s="40">
        <v>0</v>
      </c>
      <c r="H73" s="40"/>
      <c r="I73" s="40"/>
      <c r="J73" s="40"/>
      <c r="K73" s="40"/>
      <c r="L73" s="40"/>
      <c r="M73" s="40"/>
      <c r="N73" s="40"/>
      <c r="O73" s="40"/>
      <c r="P73" s="40"/>
      <c r="Q73" s="40">
        <v>242957157</v>
      </c>
      <c r="R73" s="40">
        <v>0</v>
      </c>
      <c r="S73" s="41"/>
      <c r="T73" s="41"/>
      <c r="U73" s="42">
        <v>242957157</v>
      </c>
      <c r="V73" s="5"/>
      <c r="W73" s="5"/>
    </row>
    <row r="74" spans="1:23" s="36" customFormat="1" ht="13.15" customHeight="1">
      <c r="A74" s="37"/>
      <c r="B74" s="39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1"/>
      <c r="T74" s="41"/>
      <c r="U74" s="42"/>
      <c r="V74" s="5"/>
      <c r="W74" s="5"/>
    </row>
    <row r="75" spans="1:23" s="36" customFormat="1" ht="24.75" customHeight="1">
      <c r="A75" s="35"/>
      <c r="B75" s="38" t="s">
        <v>169</v>
      </c>
      <c r="C75" s="144">
        <v>150000000</v>
      </c>
      <c r="D75" s="144">
        <v>0</v>
      </c>
      <c r="E75" s="144"/>
      <c r="F75" s="144">
        <v>150000000</v>
      </c>
      <c r="G75" s="144">
        <v>0</v>
      </c>
      <c r="H75" s="144">
        <v>0</v>
      </c>
      <c r="I75" s="144">
        <v>0</v>
      </c>
      <c r="J75" s="144">
        <v>0</v>
      </c>
      <c r="K75" s="144">
        <v>0</v>
      </c>
      <c r="L75" s="144">
        <v>0</v>
      </c>
      <c r="M75" s="144">
        <v>0</v>
      </c>
      <c r="N75" s="144">
        <v>0</v>
      </c>
      <c r="O75" s="144">
        <v>0</v>
      </c>
      <c r="P75" s="144">
        <v>0</v>
      </c>
      <c r="Q75" s="144">
        <v>150000000</v>
      </c>
      <c r="R75" s="144">
        <v>0</v>
      </c>
      <c r="S75" s="144">
        <v>0</v>
      </c>
      <c r="T75" s="144">
        <v>0</v>
      </c>
      <c r="U75" s="169">
        <v>100000000</v>
      </c>
      <c r="V75" s="5"/>
      <c r="W75" s="5"/>
    </row>
    <row r="76" spans="1:23" s="36" customFormat="1" ht="23.25" customHeight="1">
      <c r="A76" s="37" t="s">
        <v>162</v>
      </c>
      <c r="B76" s="39" t="s">
        <v>153</v>
      </c>
      <c r="C76" s="40">
        <v>100000000</v>
      </c>
      <c r="D76" s="40">
        <v>0</v>
      </c>
      <c r="E76" s="40">
        <v>0</v>
      </c>
      <c r="F76" s="40">
        <v>100000000</v>
      </c>
      <c r="G76" s="40">
        <v>0</v>
      </c>
      <c r="H76" s="40"/>
      <c r="I76" s="40"/>
      <c r="J76" s="40"/>
      <c r="K76" s="40"/>
      <c r="L76" s="40"/>
      <c r="M76" s="40"/>
      <c r="N76" s="40"/>
      <c r="O76" s="40"/>
      <c r="P76" s="40"/>
      <c r="Q76" s="40">
        <v>100000000</v>
      </c>
      <c r="R76" s="40">
        <v>0</v>
      </c>
      <c r="S76" s="41"/>
      <c r="T76" s="41"/>
      <c r="U76" s="42">
        <v>100000000</v>
      </c>
      <c r="V76" s="5"/>
      <c r="W76" s="5"/>
    </row>
    <row r="77" spans="1:23" s="36" customFormat="1" ht="24" customHeight="1">
      <c r="A77" s="37" t="s">
        <v>193</v>
      </c>
      <c r="B77" s="39" t="s">
        <v>194</v>
      </c>
      <c r="C77" s="40">
        <v>50000000</v>
      </c>
      <c r="D77" s="40">
        <v>0</v>
      </c>
      <c r="E77" s="40">
        <v>0</v>
      </c>
      <c r="F77" s="40">
        <v>50000000</v>
      </c>
      <c r="G77" s="40">
        <v>0</v>
      </c>
      <c r="H77" s="40"/>
      <c r="I77" s="40"/>
      <c r="J77" s="40"/>
      <c r="K77" s="40"/>
      <c r="L77" s="40"/>
      <c r="M77" s="40"/>
      <c r="N77" s="40"/>
      <c r="O77" s="40"/>
      <c r="P77" s="40"/>
      <c r="Q77" s="40">
        <v>50000000</v>
      </c>
      <c r="R77" s="40"/>
      <c r="S77" s="41"/>
      <c r="T77" s="41"/>
      <c r="U77" s="42"/>
      <c r="V77" s="5"/>
      <c r="W77" s="5"/>
    </row>
    <row r="78" spans="1:23" s="36" customFormat="1" ht="35.25" customHeight="1">
      <c r="A78" s="35"/>
      <c r="B78" s="38" t="s">
        <v>170</v>
      </c>
      <c r="C78" s="144">
        <v>1030000000</v>
      </c>
      <c r="D78" s="144">
        <v>0</v>
      </c>
      <c r="E78" s="144"/>
      <c r="F78" s="144">
        <v>1030000000</v>
      </c>
      <c r="G78" s="144">
        <v>596333806</v>
      </c>
      <c r="H78" s="144">
        <v>0</v>
      </c>
      <c r="I78" s="144">
        <v>0</v>
      </c>
      <c r="J78" s="144">
        <v>0</v>
      </c>
      <c r="K78" s="144">
        <v>0</v>
      </c>
      <c r="L78" s="144">
        <v>0</v>
      </c>
      <c r="M78" s="144">
        <v>0</v>
      </c>
      <c r="N78" s="144">
        <v>0</v>
      </c>
      <c r="O78" s="144">
        <v>0</v>
      </c>
      <c r="P78" s="144">
        <v>0</v>
      </c>
      <c r="Q78" s="144">
        <v>1030000000</v>
      </c>
      <c r="R78" s="144">
        <v>596333806</v>
      </c>
      <c r="S78" s="144">
        <v>0</v>
      </c>
      <c r="T78" s="144">
        <v>0</v>
      </c>
      <c r="U78" s="169">
        <v>433666194</v>
      </c>
      <c r="V78" s="5"/>
      <c r="W78" s="5"/>
    </row>
    <row r="79" spans="1:23" s="36" customFormat="1" ht="24" customHeight="1">
      <c r="A79" s="37" t="s">
        <v>163</v>
      </c>
      <c r="B79" s="39" t="s">
        <v>154</v>
      </c>
      <c r="C79" s="40">
        <v>50000000</v>
      </c>
      <c r="D79" s="40">
        <v>0</v>
      </c>
      <c r="E79" s="40">
        <v>0</v>
      </c>
      <c r="F79" s="40">
        <v>50000000</v>
      </c>
      <c r="G79" s="40">
        <v>10000000</v>
      </c>
      <c r="H79" s="40"/>
      <c r="I79" s="40"/>
      <c r="J79" s="40"/>
      <c r="K79" s="40"/>
      <c r="L79" s="40"/>
      <c r="M79" s="40"/>
      <c r="N79" s="40"/>
      <c r="O79" s="40"/>
      <c r="P79" s="40"/>
      <c r="Q79" s="40">
        <v>50000000</v>
      </c>
      <c r="R79" s="40">
        <v>10000000</v>
      </c>
      <c r="S79" s="41"/>
      <c r="T79" s="41"/>
      <c r="U79" s="42">
        <v>40000000</v>
      </c>
      <c r="V79" s="5"/>
      <c r="W79" s="5"/>
    </row>
    <row r="80" spans="1:23" s="36" customFormat="1" ht="20.25" customHeight="1">
      <c r="A80" s="37" t="s">
        <v>164</v>
      </c>
      <c r="B80" s="39" t="s">
        <v>155</v>
      </c>
      <c r="C80" s="40">
        <v>200000000</v>
      </c>
      <c r="D80" s="40">
        <v>0</v>
      </c>
      <c r="E80" s="40">
        <v>0</v>
      </c>
      <c r="F80" s="40">
        <v>200000000</v>
      </c>
      <c r="G80" s="40">
        <v>6698627</v>
      </c>
      <c r="H80" s="40"/>
      <c r="I80" s="40"/>
      <c r="J80" s="40"/>
      <c r="K80" s="40"/>
      <c r="L80" s="40"/>
      <c r="M80" s="40"/>
      <c r="N80" s="40"/>
      <c r="O80" s="40"/>
      <c r="P80" s="40"/>
      <c r="Q80" s="40">
        <v>200000000</v>
      </c>
      <c r="R80" s="40">
        <v>6698627</v>
      </c>
      <c r="S80" s="41"/>
      <c r="T80" s="41"/>
      <c r="U80" s="42">
        <v>193301373</v>
      </c>
      <c r="V80" s="5"/>
      <c r="W80" s="5"/>
    </row>
    <row r="81" spans="1:23" s="36" customFormat="1" ht="13.15" customHeight="1">
      <c r="A81" s="37" t="s">
        <v>165</v>
      </c>
      <c r="B81" s="39" t="s">
        <v>171</v>
      </c>
      <c r="C81" s="40">
        <v>630000000</v>
      </c>
      <c r="D81" s="40">
        <v>0</v>
      </c>
      <c r="E81" s="40">
        <v>0</v>
      </c>
      <c r="F81" s="40">
        <v>630000000</v>
      </c>
      <c r="G81" s="40">
        <v>579635179</v>
      </c>
      <c r="H81" s="40"/>
      <c r="I81" s="40"/>
      <c r="J81" s="40"/>
      <c r="K81" s="40"/>
      <c r="L81" s="40"/>
      <c r="M81" s="40"/>
      <c r="N81" s="40"/>
      <c r="O81" s="40"/>
      <c r="P81" s="40"/>
      <c r="Q81" s="40">
        <v>630000000</v>
      </c>
      <c r="R81" s="40">
        <v>579635179</v>
      </c>
      <c r="S81" s="41"/>
      <c r="T81" s="41"/>
      <c r="U81" s="42">
        <v>50364821</v>
      </c>
      <c r="V81" s="5"/>
      <c r="W81" s="5"/>
    </row>
    <row r="82" spans="1:23" s="36" customFormat="1" ht="13.15" customHeight="1">
      <c r="A82" s="37" t="s">
        <v>166</v>
      </c>
      <c r="B82" s="39" t="s">
        <v>156</v>
      </c>
      <c r="C82" s="40">
        <v>150000000</v>
      </c>
      <c r="D82" s="40">
        <v>0</v>
      </c>
      <c r="E82" s="40">
        <v>0</v>
      </c>
      <c r="F82" s="40">
        <v>150000000</v>
      </c>
      <c r="G82" s="40">
        <v>0</v>
      </c>
      <c r="H82" s="40"/>
      <c r="I82" s="40"/>
      <c r="J82" s="40"/>
      <c r="K82" s="40"/>
      <c r="L82" s="40"/>
      <c r="M82" s="40"/>
      <c r="N82" s="40"/>
      <c r="O82" s="40"/>
      <c r="P82" s="40"/>
      <c r="Q82" s="40">
        <v>150000000</v>
      </c>
      <c r="R82" s="40">
        <v>0</v>
      </c>
      <c r="S82" s="41"/>
      <c r="T82" s="41"/>
      <c r="U82" s="42">
        <v>150000000</v>
      </c>
      <c r="V82" s="5"/>
      <c r="W82" s="5"/>
    </row>
    <row r="83" spans="1:23" s="36" customFormat="1" ht="12">
      <c r="A83" s="37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1"/>
      <c r="T83" s="41"/>
      <c r="U83" s="42"/>
      <c r="V83" s="5"/>
      <c r="W83" s="5"/>
    </row>
    <row r="84" spans="1:23" s="6" customFormat="1" thickBot="1">
      <c r="A84" s="187">
        <v>7</v>
      </c>
      <c r="B84" s="188" t="s">
        <v>47</v>
      </c>
      <c r="C84" s="67">
        <v>0</v>
      </c>
      <c r="D84" s="67">
        <v>0</v>
      </c>
      <c r="E84" s="67">
        <v>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/>
      <c r="M84" s="67">
        <v>0</v>
      </c>
      <c r="N84" s="67">
        <v>0</v>
      </c>
      <c r="O84" s="67">
        <v>0</v>
      </c>
      <c r="P84" s="67">
        <v>0</v>
      </c>
      <c r="Q84" s="67">
        <v>0</v>
      </c>
      <c r="R84" s="141">
        <v>0</v>
      </c>
      <c r="S84" s="140"/>
      <c r="T84" s="68"/>
      <c r="U84" s="68">
        <v>0</v>
      </c>
      <c r="V84" s="5"/>
      <c r="W84" s="5"/>
    </row>
    <row r="85" spans="1:23" ht="13.5" thickBot="1">
      <c r="A85" s="2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69"/>
      <c r="V85" s="5"/>
      <c r="W85" s="5"/>
    </row>
    <row r="86" spans="1:23" ht="13.5" thickBot="1">
      <c r="A86" s="30"/>
      <c r="B86" s="70" t="s">
        <v>48</v>
      </c>
      <c r="C86" s="71">
        <v>49475995389</v>
      </c>
      <c r="D86" s="71">
        <v>2547587816</v>
      </c>
      <c r="E86" s="71">
        <v>47587816</v>
      </c>
      <c r="F86" s="71">
        <v>51975995389</v>
      </c>
      <c r="G86" s="71">
        <v>24199651821</v>
      </c>
      <c r="H86" s="71" t="e">
        <v>#REF!</v>
      </c>
      <c r="I86" s="71" t="e">
        <v>#REF!</v>
      </c>
      <c r="J86" s="71">
        <v>4768431000</v>
      </c>
      <c r="K86" s="71">
        <v>0</v>
      </c>
      <c r="L86" s="71">
        <v>0</v>
      </c>
      <c r="M86" s="71">
        <v>4768431000</v>
      </c>
      <c r="N86" s="71">
        <v>1413541218</v>
      </c>
      <c r="O86" s="71" t="e">
        <v>#REF!</v>
      </c>
      <c r="P86" s="71" t="e">
        <v>#REF!</v>
      </c>
      <c r="Q86" s="71">
        <v>56744426389</v>
      </c>
      <c r="R86" s="71">
        <v>25613193039</v>
      </c>
      <c r="S86" s="72"/>
      <c r="T86" s="72"/>
      <c r="U86" s="73">
        <v>30881233350</v>
      </c>
      <c r="V86" s="11"/>
      <c r="W86" s="11"/>
    </row>
    <row r="87" spans="1:23">
      <c r="F87" s="11"/>
      <c r="G87" s="11"/>
      <c r="H87" s="11"/>
      <c r="I87" s="11"/>
      <c r="Q87" s="11"/>
      <c r="R87" s="11"/>
      <c r="S87" s="11"/>
      <c r="T87" s="11"/>
      <c r="U87" s="11"/>
    </row>
    <row r="88" spans="1:23">
      <c r="C88" s="142"/>
      <c r="F88" s="11"/>
      <c r="G88" s="11"/>
      <c r="H88" s="11"/>
      <c r="I88" s="11"/>
      <c r="Q88" s="11"/>
      <c r="R88" s="11"/>
      <c r="S88" s="11"/>
      <c r="T88" s="11"/>
      <c r="U88" s="11"/>
    </row>
    <row r="89" spans="1:23" ht="13.5" thickBot="1">
      <c r="C89" s="19"/>
      <c r="F89" s="11"/>
      <c r="G89" s="11"/>
      <c r="H89" s="11"/>
      <c r="I89" s="11"/>
      <c r="Q89" s="11"/>
      <c r="R89" s="11"/>
      <c r="S89" s="11"/>
      <c r="T89" s="11"/>
      <c r="U89" s="11"/>
    </row>
    <row r="90" spans="1:23">
      <c r="A90" s="215" t="s">
        <v>53</v>
      </c>
      <c r="B90" s="216"/>
      <c r="C90" s="216"/>
      <c r="D90" s="216"/>
      <c r="E90" s="216"/>
      <c r="F90" s="216"/>
      <c r="G90" s="217"/>
      <c r="Q90" s="11"/>
      <c r="R90" s="11"/>
      <c r="S90" s="11"/>
      <c r="T90" s="11"/>
      <c r="U90" s="145"/>
    </row>
    <row r="91" spans="1:23">
      <c r="A91" s="218" t="s">
        <v>49</v>
      </c>
      <c r="B91" s="230"/>
      <c r="C91" s="230"/>
      <c r="D91" s="230"/>
      <c r="E91" s="230"/>
      <c r="F91" s="230"/>
      <c r="G91" s="220"/>
      <c r="I91" s="21" t="s">
        <v>176</v>
      </c>
      <c r="J91" s="21"/>
      <c r="K91" s="21"/>
      <c r="L91" s="21"/>
      <c r="M91" s="21"/>
      <c r="N91" s="21"/>
      <c r="Q91" s="11"/>
      <c r="R91" s="11"/>
      <c r="U91" s="145"/>
    </row>
    <row r="92" spans="1:23">
      <c r="A92" s="218" t="s">
        <v>186</v>
      </c>
      <c r="B92" s="230"/>
      <c r="C92" s="230"/>
      <c r="D92" s="230"/>
      <c r="E92" s="230"/>
      <c r="F92" s="230"/>
      <c r="G92" s="220"/>
      <c r="I92" s="21" t="s">
        <v>177</v>
      </c>
      <c r="J92" s="21"/>
      <c r="K92" s="21"/>
      <c r="L92" s="21"/>
      <c r="M92" s="21"/>
      <c r="N92" s="21"/>
      <c r="Q92" s="11"/>
      <c r="U92" s="146"/>
    </row>
    <row r="93" spans="1:23" ht="13.5" thickBot="1">
      <c r="A93" s="221" t="s">
        <v>220</v>
      </c>
      <c r="B93" s="222"/>
      <c r="C93" s="222"/>
      <c r="D93" s="222"/>
      <c r="E93" s="222"/>
      <c r="F93" s="222"/>
      <c r="G93" s="223"/>
      <c r="I93" s="21" t="s">
        <v>178</v>
      </c>
      <c r="J93" s="21"/>
      <c r="K93" s="21"/>
      <c r="L93" s="21"/>
      <c r="M93" s="21"/>
    </row>
    <row r="94" spans="1:23" ht="22.5" customHeight="1" thickBot="1">
      <c r="A94" s="23"/>
      <c r="B94" s="190" t="s">
        <v>28</v>
      </c>
      <c r="C94" s="210" t="s">
        <v>210</v>
      </c>
      <c r="D94" s="211"/>
      <c r="E94" s="211"/>
      <c r="F94" s="211"/>
      <c r="G94" s="213"/>
      <c r="R94" s="143"/>
    </row>
    <row r="95" spans="1:23" ht="23.25" thickBot="1">
      <c r="A95" s="33"/>
      <c r="B95" s="191"/>
      <c r="C95" s="192" t="s">
        <v>54</v>
      </c>
      <c r="D95" s="43" t="s">
        <v>197</v>
      </c>
      <c r="E95" s="43" t="s">
        <v>198</v>
      </c>
      <c r="F95" s="43" t="s">
        <v>55</v>
      </c>
      <c r="G95" s="43" t="s">
        <v>56</v>
      </c>
      <c r="R95" s="143"/>
    </row>
    <row r="96" spans="1:23" ht="36">
      <c r="A96" s="37" t="s">
        <v>211</v>
      </c>
      <c r="B96" s="39" t="s">
        <v>212</v>
      </c>
      <c r="C96" s="40">
        <v>40781172378.379997</v>
      </c>
      <c r="D96" s="40">
        <v>0</v>
      </c>
      <c r="E96" s="40">
        <v>0</v>
      </c>
      <c r="F96" s="40">
        <v>40781172378.379997</v>
      </c>
      <c r="G96" s="42">
        <v>77400000</v>
      </c>
      <c r="R96" s="143"/>
    </row>
    <row r="97" spans="1:7" ht="36">
      <c r="A97" s="37" t="s">
        <v>213</v>
      </c>
      <c r="B97" s="39" t="s">
        <v>214</v>
      </c>
      <c r="C97" s="40">
        <v>25375830600.27</v>
      </c>
      <c r="D97" s="40">
        <v>0</v>
      </c>
      <c r="E97" s="40">
        <v>0</v>
      </c>
      <c r="F97" s="40">
        <v>25375830600.27</v>
      </c>
      <c r="G97" s="42">
        <v>0</v>
      </c>
    </row>
    <row r="98" spans="1:7" ht="36.75" thickBot="1">
      <c r="A98" s="37" t="s">
        <v>215</v>
      </c>
      <c r="B98" s="39" t="s">
        <v>216</v>
      </c>
      <c r="C98" s="40">
        <v>12900605538.450001</v>
      </c>
      <c r="D98" s="40">
        <v>0</v>
      </c>
      <c r="E98" s="40">
        <v>0</v>
      </c>
      <c r="F98" s="40">
        <v>12900605538.450001</v>
      </c>
      <c r="G98" s="42">
        <v>0</v>
      </c>
    </row>
    <row r="99" spans="1:7" ht="13.5" thickBot="1">
      <c r="A99" s="30"/>
      <c r="B99" s="70" t="s">
        <v>217</v>
      </c>
      <c r="C99" s="71">
        <v>79057608517.099991</v>
      </c>
      <c r="D99" s="71">
        <v>0</v>
      </c>
      <c r="E99" s="71">
        <v>0</v>
      </c>
      <c r="F99" s="71">
        <v>79057608517.099991</v>
      </c>
      <c r="G99" s="73">
        <v>77400000</v>
      </c>
    </row>
  </sheetData>
  <mergeCells count="14">
    <mergeCell ref="A90:G90"/>
    <mergeCell ref="A91:G91"/>
    <mergeCell ref="A92:G92"/>
    <mergeCell ref="A93:G93"/>
    <mergeCell ref="C94:G94"/>
    <mergeCell ref="B6:B7"/>
    <mergeCell ref="C6:G6"/>
    <mergeCell ref="J6:N6"/>
    <mergeCell ref="Q6:U6"/>
    <mergeCell ref="A1:U1"/>
    <mergeCell ref="A2:U2"/>
    <mergeCell ref="A3:U3"/>
    <mergeCell ref="A4:U4"/>
    <mergeCell ref="A5:U5"/>
  </mergeCells>
  <pageMargins left="0.31496062992125984" right="0.35433070866141736" top="0.38" bottom="0.28999999999999998" header="0.52" footer="0.17"/>
  <pageSetup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MAYO 2021</vt:lpstr>
      <vt:lpstr>GASTOS MAYO 2021</vt:lpstr>
      <vt:lpstr>'GASTOS MAYO 2021'!Área_de_impresión</vt:lpstr>
      <vt:lpstr>'INGRESOS MAYO 2021'!Área_de_impresión</vt:lpstr>
      <vt:lpstr>'GASTOS MAYO 2021'!Títulos_a_imprimir</vt:lpstr>
      <vt:lpstr>'INGRESOS MAYO 2021'!Títulos_a_imprimir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PC-1</cp:lastModifiedBy>
  <cp:lastPrinted>2021-07-01T03:57:29Z</cp:lastPrinted>
  <dcterms:created xsi:type="dcterms:W3CDTF">2004-01-28T22:51:19Z</dcterms:created>
  <dcterms:modified xsi:type="dcterms:W3CDTF">2021-07-01T03:57:55Z</dcterms:modified>
</cp:coreProperties>
</file>