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1\"/>
    </mc:Choice>
  </mc:AlternateContent>
  <bookViews>
    <workbookView xWindow="0" yWindow="0" windowWidth="20430" windowHeight="7620" tabRatio="785"/>
  </bookViews>
  <sheets>
    <sheet name="INGRESOS NOVIEMBRE 2021" sheetId="25" r:id="rId1"/>
    <sheet name="GASTOS NOVIEMBRE 2021" sheetId="26" r:id="rId2"/>
  </sheets>
  <externalReferences>
    <externalReference r:id="rId3"/>
  </externalReferences>
  <definedNames>
    <definedName name="_xlnm._FilterDatabase" localSheetId="0" hidden="1">'INGRESOS NOVIEMBRE 2021'!$B$6:$I$86</definedName>
    <definedName name="_xlnm.Print_Area" localSheetId="1">'GASTOS NOVIEMBRE 2021'!$A$1:$R$111</definedName>
    <definedName name="_xlnm.Print_Area" localSheetId="0">'INGRESOS NOVIEMBRE 2021'!$B$1:$I$95</definedName>
    <definedName name="_xlnm.Print_Titles" localSheetId="1">'GASTOS NOVIEMBRE 2021'!$1:$7</definedName>
    <definedName name="_xlnm.Print_Titles" localSheetId="0">'INGRESOS NOVIEMBRE 2021'!$1:$6</definedName>
  </definedNames>
  <calcPr calcId="152511"/>
</workbook>
</file>

<file path=xl/calcChain.xml><?xml version="1.0" encoding="utf-8"?>
<calcChain xmlns="http://schemas.openxmlformats.org/spreadsheetml/2006/main">
  <c r="G83" i="25" l="1"/>
  <c r="T76" i="25"/>
  <c r="AF71" i="25" l="1"/>
  <c r="AF62" i="25"/>
  <c r="AF74" i="25"/>
  <c r="AF57" i="25"/>
  <c r="AF53" i="25"/>
  <c r="AF77" i="25"/>
  <c r="AF44" i="25"/>
  <c r="AF29" i="25"/>
  <c r="AF76" i="25"/>
  <c r="T77" i="25"/>
  <c r="U76" i="25"/>
  <c r="AF60" i="25"/>
  <c r="AF75" i="25"/>
  <c r="AF30" i="25"/>
  <c r="AF61" i="25"/>
  <c r="AF78" i="25"/>
  <c r="AF21" i="25" l="1"/>
  <c r="AF52" i="25"/>
  <c r="AF70" i="25"/>
  <c r="AF39" i="25"/>
  <c r="AG39" i="25" s="1"/>
  <c r="AF34" i="25"/>
  <c r="AF51" i="25"/>
  <c r="AF23" i="25"/>
  <c r="AF48" i="25"/>
  <c r="AF56" i="25"/>
  <c r="AF69" i="25" l="1"/>
  <c r="AF55" i="25"/>
  <c r="AF22" i="25"/>
  <c r="AF54" i="25" l="1"/>
  <c r="AF68" i="25"/>
  <c r="AF67" i="25" l="1"/>
  <c r="AF17" i="25" l="1"/>
  <c r="AF12" i="25" l="1"/>
  <c r="AF11" i="25"/>
  <c r="AF10" i="25" l="1"/>
  <c r="AH80" i="25" l="1"/>
  <c r="AF79" i="25" l="1"/>
</calcChain>
</file>

<file path=xl/sharedStrings.xml><?xml version="1.0" encoding="utf-8"?>
<sst xmlns="http://schemas.openxmlformats.org/spreadsheetml/2006/main" count="365" uniqueCount="310">
  <si>
    <t>NIVEL RENTISTICO</t>
  </si>
  <si>
    <t>Multas y sanciones</t>
  </si>
  <si>
    <t>Donaciones</t>
  </si>
  <si>
    <t>APORTES DE LA NACION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</si>
  <si>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</si>
  <si>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</si>
  <si>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</si>
  <si>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</si>
  <si>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</si>
  <si>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</si>
  <si>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</si>
  <si>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</si>
  <si>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</si>
  <si>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</si>
  <si>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</si>
  <si>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</si>
  <si>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</si>
  <si>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</si>
  <si>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</si>
  <si>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</si>
  <si>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</si>
  <si>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</si>
  <si>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</si>
  <si>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</si>
  <si>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</si>
  <si>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Sobretasa ambiental al impuesto predial</t>
  </si>
  <si>
    <t>Funcionamiento- Gastos Generales</t>
  </si>
  <si>
    <t>Funcionamiento- Transferencias</t>
  </si>
  <si>
    <t>Funcionamiento -Gastos de Personal</t>
  </si>
  <si>
    <t>TOTAL INVERSION</t>
  </si>
  <si>
    <t xml:space="preserve"> </t>
  </si>
  <si>
    <t>Convenio Palermo Soc.Portuaria 1-2020</t>
  </si>
  <si>
    <t>Convenio Puertos 2-2020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</si>
  <si>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</si>
  <si>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</si>
  <si>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</si>
  <si>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</si>
  <si>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</si>
  <si>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</si>
  <si>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</si>
  <si>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</si>
  <si>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</si>
  <si>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</si>
  <si>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</si>
  <si>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</si>
  <si>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</si>
  <si>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</si>
  <si>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</si>
  <si>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</si>
  <si>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</si>
  <si>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</si>
  <si>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</si>
  <si>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</si>
  <si>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</si>
  <si>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</si>
  <si>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</si>
  <si>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</si>
  <si>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</si>
  <si>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</si>
  <si>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</si>
  <si>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</si>
  <si>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</si>
  <si>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</si>
  <si>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</si>
  <si>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</si>
  <si>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</si>
  <si>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</si>
  <si>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</si>
  <si>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</si>
  <si>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</si>
  <si>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</si>
  <si>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</si>
  <si>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</si>
  <si>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</si>
  <si>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</si>
  <si>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</si>
  <si>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</si>
  <si>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</si>
  <si>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</si>
  <si>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</si>
  <si>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</si>
  <si>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</si>
  <si>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</si>
  <si>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</si>
  <si>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</si>
  <si>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</si>
  <si>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</si>
  <si>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</si>
  <si>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Funcionamiento- Gastos Generales Reserva</t>
  </si>
  <si>
    <t>MODIFICACIONES (ADICIONES)</t>
  </si>
  <si>
    <t>MODIFICACIONES (REDUCCIONES)</t>
  </si>
  <si>
    <t>VIGENCIA 2021</t>
  </si>
  <si>
    <t>3201-0900-05 R20</t>
  </si>
  <si>
    <t>Gestion sostenible del suelo</t>
  </si>
  <si>
    <t>3205-0900-01 R20</t>
  </si>
  <si>
    <t>3206-0900-01 R20</t>
  </si>
  <si>
    <t>Implementacion de lineamientos para el cambio climatico</t>
  </si>
  <si>
    <t>3207-0900-02 R20</t>
  </si>
  <si>
    <t>Sostenibilidad de los servicios ecositemicos marinos y costeros</t>
  </si>
  <si>
    <t xml:space="preserve">Incorporacion de la dimnesion ambiental en intrumentos de planificación del departamento </t>
  </si>
  <si>
    <t>ADICIONES</t>
  </si>
  <si>
    <t>REDUCCIONES</t>
  </si>
  <si>
    <t>TOTAL INGRESOS VIGENCIA 2021</t>
  </si>
  <si>
    <t>TOTAL INGRESOS VIGENCIA 2020</t>
  </si>
  <si>
    <t>2.1.1 R 20</t>
  </si>
  <si>
    <t>2.1.1 R 21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</si>
  <si>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</si>
  <si>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</si>
  <si>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</si>
  <si>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</si>
  <si>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</si>
  <si>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</si>
  <si>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</si>
  <si>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</si>
  <si>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</si>
  <si>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</si>
  <si>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2.1.2.02 R 21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</si>
  <si>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</si>
  <si>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</si>
  <si>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</si>
  <si>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</si>
  <si>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</si>
  <si>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</si>
  <si>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</si>
  <si>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</si>
  <si>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</si>
  <si>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</si>
  <si>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</si>
  <si>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</si>
  <si>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</si>
  <si>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</si>
  <si>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</si>
  <si>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 R 10</t>
  </si>
  <si>
    <t>08-01 R 10</t>
  </si>
  <si>
    <t>08-04 R 10</t>
  </si>
  <si>
    <t>Cuota de Fiscalización y Auditaje</t>
  </si>
  <si>
    <t>Convenio INVIAS 776 de 2021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</si>
  <si>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</si>
  <si>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</si>
  <si>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</si>
  <si>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</si>
  <si>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</si>
  <si>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</si>
  <si>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</si>
  <si>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</si>
  <si>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</si>
  <si>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</si>
  <si>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</si>
  <si>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</si>
  <si>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</si>
  <si>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</si>
  <si>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</si>
  <si>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</si>
  <si>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</si>
  <si>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</si>
  <si>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</si>
  <si>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</si>
  <si>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</si>
  <si>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</si>
  <si>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</si>
  <si>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</si>
  <si>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</si>
  <si>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</si>
  <si>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</si>
  <si>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</si>
  <si>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</si>
  <si>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</si>
  <si>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</si>
  <si>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</si>
  <si>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</si>
  <si>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</si>
  <si>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</si>
  <si>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</si>
  <si>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1.1.02.03</t>
  </si>
  <si>
    <t>Multas, sanciones e intereses de mora</t>
  </si>
  <si>
    <t>1.1.02.03.001</t>
  </si>
  <si>
    <t>1.1.02.03.001.22</t>
  </si>
  <si>
    <t>Multas ambientales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</si>
  <si>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</si>
  <si>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</si>
  <si>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</si>
  <si>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</si>
  <si>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</si>
  <si>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</si>
  <si>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</si>
  <si>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</si>
  <si>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</si>
  <si>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</si>
  <si>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</si>
  <si>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1.1.02.06.006</t>
  </si>
  <si>
    <t>Transferencias de otras entidades del gobierno general</t>
  </si>
  <si>
    <t>1.1.02.06.006.06</t>
  </si>
  <si>
    <t>Otras unidades de gobierno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</si>
  <si>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</si>
  <si>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</si>
  <si>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</si>
  <si>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</si>
  <si>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</si>
  <si>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</si>
  <si>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</si>
  <si>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</si>
  <si>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</si>
  <si>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</si>
  <si>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</si>
  <si>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</si>
  <si>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</si>
  <si>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</si>
  <si>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1.1.01.01.014.01.03</t>
  </si>
  <si>
    <t>Sobretasa ambiental - Urbano - rendimientos financieros</t>
  </si>
  <si>
    <t>1.1.01.01.014.01.04</t>
  </si>
  <si>
    <t>Sobretasa ambiental - Urbano -  intereses de mora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</si>
  <si>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</si>
  <si>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</si>
  <si>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</si>
  <si>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</si>
  <si>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</si>
  <si>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</si>
  <si>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</si>
  <si>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</si>
  <si>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</si>
  <si>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</si>
  <si>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1.1.02.02.037.03</t>
  </si>
  <si>
    <t>Seguimiento a licencias y trámites ambientales - intereses de mora</t>
  </si>
  <si>
    <t>1.1.02.02.055.01</t>
  </si>
  <si>
    <t>Tasa por el uso del agua - vigencia actual</t>
  </si>
  <si>
    <t>1.1.02.02.055.02</t>
  </si>
  <si>
    <t>Tasa por el uso del agua - vigencias anteriores</t>
  </si>
  <si>
    <t>1.1.02.02.055.03</t>
  </si>
  <si>
    <t>Tasa por el uso del agua - rendimientos financieros</t>
  </si>
  <si>
    <t>1.1.02.02.055.04</t>
  </si>
  <si>
    <t>Tasa por el uso del agua - intereses de mora</t>
  </si>
  <si>
    <t>1.1.02.02.088.01</t>
  </si>
  <si>
    <t>Tasa retributiva - vigencia actual</t>
  </si>
  <si>
    <t>1.1.02.02.088.02</t>
  </si>
  <si>
    <t>Tasa retributiva - vigencias anteriores</t>
  </si>
  <si>
    <t>1.1.02.02.088.03</t>
  </si>
  <si>
    <t>Tasa retributiva - rendimientos financieros</t>
  </si>
  <si>
    <t>1.1.02.02.088.04</t>
  </si>
  <si>
    <t>Tasa retributiva - intereses de mora</t>
  </si>
  <si>
    <t>1.1.02.02.089.01</t>
  </si>
  <si>
    <t>Tasa por aprovechamiento forestal - vigenica actual</t>
  </si>
  <si>
    <t>1.1.02.02.089.02</t>
  </si>
  <si>
    <t>Tasa por aprovechamiento forestal  - rendimientos financieros</t>
  </si>
  <si>
    <t>1.1.02.02.110.01</t>
  </si>
  <si>
    <t>Sobretasa ambiental - Peajes - vigencia</t>
  </si>
  <si>
    <t>1.1.02.02.110.02</t>
  </si>
  <si>
    <t>Sobretasa ambiental - Peajes -reendimientos financieros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</si>
  <si>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</si>
  <si>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</si>
  <si>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</si>
  <si>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</si>
  <si>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</si>
  <si>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</si>
  <si>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</si>
  <si>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</si>
  <si>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TOTAL INGRESOS REGALIAS VIGENCIA 2021</t>
  </si>
  <si>
    <t>1.1.02.06.006.06.01</t>
  </si>
  <si>
    <t>RECURSOS NACION
$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</si>
  <si>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</si>
  <si>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</si>
  <si>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</si>
  <si>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</si>
  <si>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</si>
  <si>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</si>
  <si>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TOTAL PRESUPUESTO  REGALIAS 2021</t>
  </si>
  <si>
    <t>% RECAUDO</t>
  </si>
  <si>
    <t>3208-0900-01 R21</t>
  </si>
  <si>
    <t>3208-0900-02 R21</t>
  </si>
  <si>
    <t>3299-0900-01 R21</t>
  </si>
  <si>
    <t>3299-0900-02 R21</t>
  </si>
  <si>
    <t>3299-0900-03 R21</t>
  </si>
  <si>
    <t>3201-0900-04 R21</t>
  </si>
  <si>
    <t>3201-0900-01 R21</t>
  </si>
  <si>
    <t>3201-0900-06 R21</t>
  </si>
  <si>
    <t>3202-0900-01 R21</t>
  </si>
  <si>
    <t>3202-0900-02 R21</t>
  </si>
  <si>
    <t>3202-0900-04 R21</t>
  </si>
  <si>
    <t>3203-0900-01 R-21</t>
  </si>
  <si>
    <t>3203-0900-02 R-21</t>
  </si>
  <si>
    <t>3206-0900-02 R21</t>
  </si>
  <si>
    <t>3.1 Restauración de ecosistemas y áreas degradadas. Pago Exigible Vigencias Expiradas-Otras obras de ingeniería civil</t>
  </si>
  <si>
    <t>3.4 Áreas protegidas y otras estrategías complementarias para la conservación.-Pago Exigible Vigencias Expiradas-Serv.Prestados a las empresas y serv.de producción</t>
  </si>
  <si>
    <t>7.2 Implementación de estrategias para adaptación al cambio climático.-Pago Exigible Vigencias Expiradas-Serv.prestados a las empresas y Serv.de producción</t>
  </si>
  <si>
    <t>4.2 Regulación del uso y manejo del recurso hídrico.-Pago Exigible Vigencias Expiradas-Servicios prestados a las empresas y servicios de producción</t>
  </si>
  <si>
    <t>3.3 Recuperación, mantenimiento y conservación de la Ciénaga Grande de Santa Marta - CGSM.-Pago Exigible Vigencias Expiradas-Otras obras de ingeniería civil</t>
  </si>
  <si>
    <t>PAGO PASIVO VIGENCIAS EXPIRADAS</t>
  </si>
  <si>
    <t>113-900-999 R20</t>
  </si>
  <si>
    <t>ADICIONES CREDITOS</t>
  </si>
  <si>
    <t>REDUCCIONES CONTRACREDITOS</t>
  </si>
  <si>
    <t>TOTAL RECURSOS 
(PROPIOS - NACION)
$</t>
  </si>
  <si>
    <t>3.4 Áreas protegidas y otras estrategías complementarias para la conservación.-Serv. Prestados a las empresas y serv.de producción.</t>
  </si>
  <si>
    <t>3.4 Áreas protegidas y otras estrategías complementarias para la conservación.-Pago Exigible Vigencias Expiradas-Serv.Prestados a las empresas y serv.de producción.</t>
  </si>
  <si>
    <t>1.1.02.06.006.06.02</t>
  </si>
  <si>
    <t>Convenio CORPOCESAR</t>
  </si>
  <si>
    <t>1.1.02.02.089.03</t>
  </si>
  <si>
    <t>Tasa por aprovechamiento forestal - vigenica anterior</t>
  </si>
  <si>
    <t>1.1.02.01.005.64.01.01</t>
  </si>
  <si>
    <t>Contribución sector eléctrico - Generadores de energía convencional-actual</t>
  </si>
  <si>
    <t>1.1.02.01.005.64.01.02</t>
  </si>
  <si>
    <t>Contribución sector eléctrico - Generadores de energía convencional-anterior</t>
  </si>
  <si>
    <t>PRESUPUESTADO INICIAL</t>
  </si>
  <si>
    <t>% COMPROMETIDO</t>
  </si>
  <si>
    <t>CÓDIGO</t>
  </si>
  <si>
    <t>EJECUCION PRESUPUESTAL NOVIEMBRE 2021</t>
  </si>
  <si>
    <t>EJECUCION PRESUPUESTAL DE INGRESOS - NOVIEMBRE 2021</t>
  </si>
  <si>
    <t>RECAUDO  A NOVIEMBRE-2021</t>
  </si>
  <si>
    <t>Convenio Chibolo</t>
  </si>
  <si>
    <t>EJECUCION PRESUPUESTAL DE INGRESOS - RECURSOS REGALIAS - NOVIEMBRE 2021</t>
  </si>
  <si>
    <t>EJECUCION PRESUPUESTAL - RECURSOS REGALIAS NOVIEMBRE 2021</t>
  </si>
  <si>
    <t>1.1.02.06.006.06.03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</si>
</sst>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&quot;$&quot;\ #,##0;&quot;$&quot;\ \-#,##0"/>
    <numFmt numFmtId="171" formatCode="_ &quot;$&quot;\ * #,##0.00_ ;_ &quot;$&quot;\ * \-#,##0.00_ ;_ &quot;$&quot;\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">
    <xf numFmtId="0" fontId="0" fillId="0" borderId="0"/>
    <xf numFmtId="43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1">
    <xf numFmtId="0" fontId="0" fillId="0" borderId="0" xfId="0"/>
    <xf numFmtId="0" fontId="4" fillId="0" borderId="0" xfId="0" applyFont="1"/>
    <xf numFmtId="0" fontId="7" fillId="0" borderId="0" xfId="0" applyFont="1"/>
    <xf numFmtId="43" fontId="4" fillId="0" borderId="0" xfId="0" applyNumberFormat="1" applyFont="1"/>
    <xf numFmtId="0" fontId="1" fillId="3" borderId="0" xfId="0" applyFont="1" applyFill="1"/>
    <xf numFmtId="168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8" fontId="1" fillId="3" borderId="0" xfId="0" applyNumberFormat="1" applyFont="1" applyFill="1"/>
    <xf numFmtId="168" fontId="4" fillId="0" borderId="0" xfId="0" applyNumberFormat="1" applyFont="1"/>
    <xf numFmtId="169" fontId="4" fillId="0" borderId="0" xfId="0" applyNumberFormat="1" applyFont="1"/>
    <xf numFmtId="0" fontId="4" fillId="0" borderId="0" xfId="0" applyFont="1" applyAlignment="1">
      <alignment horizontal="left"/>
    </xf>
    <xf numFmtId="0" fontId="1" fillId="3" borderId="17" xfId="0" applyFont="1" applyFill="1" applyBorder="1" applyAlignment="1">
      <alignment vertical="center"/>
    </xf>
    <xf numFmtId="0" fontId="2" fillId="3" borderId="0" xfId="0" applyFont="1" applyFill="1"/>
    <xf numFmtId="0" fontId="1" fillId="10" borderId="2" xfId="0" applyFont="1" applyFill="1" applyBorder="1" applyAlignment="1">
      <alignment vertical="center"/>
    </xf>
    <xf numFmtId="0" fontId="8" fillId="10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9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10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8" fontId="4" fillId="5" borderId="2" xfId="17" applyNumberFormat="1" applyFont="1" applyFill="1" applyBorder="1" applyAlignment="1">
      <alignment vertical="center"/>
    </xf>
    <xf numFmtId="168" fontId="4" fillId="3" borderId="0" xfId="17" applyNumberFormat="1" applyFont="1" applyFill="1"/>
    <xf numFmtId="168" fontId="4" fillId="3" borderId="2" xfId="17" applyNumberFormat="1" applyFont="1" applyFill="1" applyBorder="1" applyAlignment="1">
      <alignment vertical="center"/>
    </xf>
    <xf numFmtId="168" fontId="7" fillId="5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horizontal="left" vertical="center" wrapText="1"/>
    </xf>
    <xf numFmtId="168" fontId="4" fillId="3" borderId="1" xfId="17" applyNumberFormat="1" applyFont="1" applyFill="1" applyBorder="1" applyAlignment="1">
      <alignment vertical="center"/>
    </xf>
    <xf numFmtId="168" fontId="4" fillId="3" borderId="33" xfId="17" applyNumberFormat="1" applyFont="1" applyFill="1" applyBorder="1" applyAlignment="1">
      <alignment vertical="center"/>
    </xf>
    <xf numFmtId="0" fontId="8" fillId="10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8" fontId="7" fillId="3" borderId="1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 applyProtection="1">
      <alignment vertical="center"/>
      <protection locked="0"/>
    </xf>
    <xf numFmtId="168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8" fontId="7" fillId="3" borderId="1" xfId="17" applyNumberFormat="1" applyFont="1" applyFill="1" applyBorder="1" applyAlignment="1">
      <alignment vertical="center"/>
    </xf>
    <xf numFmtId="43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8" fontId="4" fillId="3" borderId="1" xfId="17" applyNumberFormat="1" applyFont="1" applyFill="1" applyBorder="1" applyAlignment="1" applyProtection="1">
      <alignment vertical="center"/>
      <protection locked="0"/>
    </xf>
    <xf numFmtId="0" fontId="2" fillId="10" borderId="1" xfId="0" applyFont="1" applyFill="1" applyBorder="1" applyAlignment="1">
      <alignment vertical="center"/>
    </xf>
    <xf numFmtId="168" fontId="2" fillId="10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8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8" fontId="7" fillId="5" borderId="1" xfId="17" applyNumberFormat="1" applyFont="1" applyFill="1" applyBorder="1" applyAlignment="1">
      <alignment vertical="center"/>
    </xf>
    <xf numFmtId="168" fontId="7" fillId="3" borderId="30" xfId="17" applyNumberFormat="1" applyFont="1" applyFill="1" applyBorder="1" applyAlignment="1">
      <alignment vertical="center"/>
    </xf>
    <xf numFmtId="0" fontId="2" fillId="9" borderId="26" xfId="0" applyFont="1" applyFill="1" applyBorder="1" applyAlignment="1">
      <alignment vertical="center"/>
    </xf>
    <xf numFmtId="168" fontId="2" fillId="9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3" fontId="4" fillId="3" borderId="1" xfId="4" applyNumberFormat="1" applyFont="1" applyFill="1" applyBorder="1"/>
    <xf numFmtId="0" fontId="7" fillId="0" borderId="1" xfId="0" applyFont="1" applyBorder="1"/>
    <xf numFmtId="3" fontId="4" fillId="0" borderId="1" xfId="0" applyNumberFormat="1" applyFont="1" applyBorder="1"/>
    <xf numFmtId="168" fontId="4" fillId="0" borderId="1" xfId="17" applyNumberFormat="1" applyFont="1" applyBorder="1" applyProtection="1">
      <protection locked="0"/>
    </xf>
    <xf numFmtId="1" fontId="7" fillId="7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8" borderId="4" xfId="0" applyNumberFormat="1" applyFont="1" applyFill="1" applyBorder="1" applyAlignment="1">
      <alignment horizontal="left"/>
    </xf>
    <xf numFmtId="1" fontId="7" fillId="8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3" xfId="0" applyNumberFormat="1" applyFont="1" applyBorder="1"/>
    <xf numFmtId="168" fontId="7" fillId="3" borderId="20" xfId="17" applyNumberFormat="1" applyFont="1" applyFill="1" applyBorder="1" applyAlignment="1">
      <alignment vertical="center"/>
    </xf>
    <xf numFmtId="169" fontId="1" fillId="3" borderId="0" xfId="0" applyNumberFormat="1" applyFont="1" applyFill="1"/>
    <xf numFmtId="169" fontId="1" fillId="3" borderId="0" xfId="1" applyNumberFormat="1" applyFont="1" applyFill="1"/>
    <xf numFmtId="168" fontId="4" fillId="5" borderId="1" xfId="17" applyNumberFormat="1" applyFont="1" applyFill="1" applyBorder="1" applyAlignment="1">
      <alignment vertical="center"/>
    </xf>
    <xf numFmtId="43" fontId="1" fillId="3" borderId="0" xfId="1" applyFont="1" applyFill="1"/>
    <xf numFmtId="164" fontId="1" fillId="3" borderId="0" xfId="0" applyNumberFormat="1" applyFont="1" applyFill="1"/>
    <xf numFmtId="41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8" fontId="4" fillId="3" borderId="1" xfId="17" applyNumberFormat="1" applyFont="1" applyFill="1" applyBorder="1" applyProtection="1">
      <protection locked="0"/>
    </xf>
    <xf numFmtId="168" fontId="4" fillId="0" borderId="31" xfId="17" applyNumberFormat="1" applyFont="1" applyFill="1" applyBorder="1" applyProtection="1">
      <protection locked="0"/>
    </xf>
    <xf numFmtId="168" fontId="4" fillId="0" borderId="1" xfId="0" applyNumberFormat="1" applyFont="1" applyBorder="1"/>
    <xf numFmtId="1" fontId="4" fillId="0" borderId="36" xfId="0" applyNumberFormat="1" applyFont="1" applyBorder="1" applyAlignment="1" applyProtection="1">
      <alignment horizontal="left"/>
    </xf>
    <xf numFmtId="1" fontId="7" fillId="8" borderId="4" xfId="0" applyNumberFormat="1" applyFont="1" applyFill="1" applyBorder="1" applyProtection="1"/>
    <xf numFmtId="1" fontId="7" fillId="8" borderId="24" xfId="0" applyNumberFormat="1" applyFont="1" applyFill="1" applyBorder="1" applyProtection="1"/>
    <xf numFmtId="168" fontId="7" fillId="8" borderId="20" xfId="17" applyNumberFormat="1" applyFont="1" applyFill="1" applyBorder="1" applyProtection="1">
      <protection locked="0"/>
    </xf>
    <xf numFmtId="168" fontId="4" fillId="0" borderId="0" xfId="0" applyNumberFormat="1" applyFont="1" applyBorder="1"/>
    <xf numFmtId="0" fontId="13" fillId="0" borderId="0" xfId="0" applyFont="1"/>
    <xf numFmtId="168" fontId="4" fillId="3" borderId="1" xfId="0" applyNumberFormat="1" applyFont="1" applyFill="1" applyBorder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69" fontId="4" fillId="0" borderId="32" xfId="17" applyNumberFormat="1" applyFont="1" applyBorder="1" applyAlignment="1">
      <alignment horizontal="left" vertical="justify"/>
    </xf>
    <xf numFmtId="49" fontId="4" fillId="0" borderId="3" xfId="0" applyNumberFormat="1" applyFont="1" applyBorder="1" applyAlignment="1">
      <alignment horizontal="left"/>
    </xf>
    <xf numFmtId="43" fontId="4" fillId="3" borderId="0" xfId="1" applyFont="1" applyFill="1"/>
    <xf numFmtId="43" fontId="4" fillId="3" borderId="0" xfId="0" applyNumberFormat="1" applyFont="1" applyFill="1"/>
    <xf numFmtId="0" fontId="7" fillId="3" borderId="14" xfId="0" applyFont="1" applyFill="1" applyBorder="1" applyAlignment="1">
      <alignment horizontal="left" vertical="center"/>
    </xf>
    <xf numFmtId="0" fontId="7" fillId="3" borderId="20" xfId="0" applyFont="1" applyFill="1" applyBorder="1" applyAlignment="1">
      <alignment vertical="center"/>
    </xf>
    <xf numFmtId="169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8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1" borderId="5" xfId="0" applyNumberFormat="1" applyFont="1" applyFill="1" applyBorder="1" applyAlignment="1">
      <alignment horizontal="left"/>
    </xf>
    <xf numFmtId="0" fontId="7" fillId="11" borderId="23" xfId="0" applyFont="1" applyFill="1" applyBorder="1"/>
    <xf numFmtId="169" fontId="4" fillId="0" borderId="17" xfId="0" applyNumberFormat="1" applyFont="1" applyBorder="1"/>
    <xf numFmtId="168" fontId="7" fillId="0" borderId="17" xfId="0" applyNumberFormat="1" applyFont="1" applyBorder="1"/>
    <xf numFmtId="168" fontId="4" fillId="0" borderId="17" xfId="0" applyNumberFormat="1" applyFont="1" applyBorder="1"/>
    <xf numFmtId="0" fontId="13" fillId="0" borderId="17" xfId="0" applyFont="1" applyBorder="1"/>
    <xf numFmtId="43" fontId="4" fillId="0" borderId="17" xfId="0" applyNumberFormat="1" applyFont="1" applyBorder="1"/>
    <xf numFmtId="169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3" fontId="3" fillId="0" borderId="33" xfId="0" applyNumberFormat="1" applyFont="1" applyBorder="1"/>
    <xf numFmtId="168" fontId="7" fillId="0" borderId="1" xfId="17" applyNumberFormat="1" applyFont="1" applyBorder="1" applyProtection="1">
      <protection locked="0"/>
    </xf>
    <xf numFmtId="168" fontId="7" fillId="0" borderId="18" xfId="17" applyNumberFormat="1" applyFont="1" applyBorder="1" applyProtection="1">
      <protection locked="0"/>
    </xf>
    <xf numFmtId="3" fontId="7" fillId="0" borderId="1" xfId="0" applyNumberFormat="1" applyFont="1" applyBorder="1"/>
    <xf numFmtId="1" fontId="4" fillId="0" borderId="18" xfId="0" applyNumberFormat="1" applyFont="1" applyBorder="1" applyAlignment="1">
      <alignment horizontal="left"/>
    </xf>
    <xf numFmtId="0" fontId="4" fillId="3" borderId="18" xfId="0" applyFont="1" applyFill="1" applyBorder="1" applyAlignment="1">
      <alignment vertical="center"/>
    </xf>
    <xf numFmtId="0" fontId="4" fillId="0" borderId="19" xfId="0" applyFont="1" applyBorder="1"/>
    <xf numFmtId="0" fontId="4" fillId="0" borderId="1" xfId="0" applyFont="1" applyBorder="1" applyAlignment="1">
      <alignment wrapText="1"/>
    </xf>
    <xf numFmtId="168" fontId="7" fillId="8" borderId="20" xfId="17" applyNumberFormat="1" applyFont="1" applyFill="1" applyBorder="1"/>
    <xf numFmtId="168" fontId="4" fillId="3" borderId="39" xfId="17" applyNumberFormat="1" applyFont="1" applyFill="1" applyBorder="1" applyProtection="1">
      <protection locked="0"/>
    </xf>
    <xf numFmtId="168" fontId="7" fillId="8" borderId="40" xfId="17" applyNumberFormat="1" applyFont="1" applyFill="1" applyBorder="1" applyProtection="1">
      <protection locked="0"/>
    </xf>
    <xf numFmtId="168" fontId="4" fillId="3" borderId="31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8" fontId="4" fillId="0" borderId="15" xfId="0" applyNumberFormat="1" applyFont="1" applyBorder="1"/>
    <xf numFmtId="168" fontId="4" fillId="0" borderId="15" xfId="17" applyNumberFormat="1" applyFont="1" applyFill="1" applyBorder="1" applyProtection="1">
      <protection locked="0"/>
    </xf>
    <xf numFmtId="168" fontId="4" fillId="3" borderId="15" xfId="17" applyNumberFormat="1" applyFont="1" applyFill="1" applyBorder="1" applyProtection="1">
      <protection locked="0"/>
    </xf>
    <xf numFmtId="0" fontId="7" fillId="4" borderId="43" xfId="0" applyFont="1" applyFill="1" applyBorder="1" applyAlignment="1">
      <alignment horizontal="center" vertical="center" wrapText="1"/>
    </xf>
    <xf numFmtId="169" fontId="4" fillId="3" borderId="1" xfId="17" applyNumberFormat="1" applyFont="1" applyFill="1" applyBorder="1"/>
    <xf numFmtId="168" fontId="4" fillId="0" borderId="1" xfId="17" applyNumberFormat="1" applyFont="1" applyFill="1" applyBorder="1" applyAlignment="1" applyProtection="1">
      <alignment vertical="center"/>
      <protection locked="0"/>
    </xf>
    <xf numFmtId="168" fontId="4" fillId="6" borderId="2" xfId="17" applyNumberFormat="1" applyFont="1" applyFill="1" applyBorder="1" applyAlignment="1">
      <alignment vertical="center"/>
    </xf>
    <xf numFmtId="168" fontId="7" fillId="6" borderId="1" xfId="17" applyNumberFormat="1" applyFont="1" applyFill="1" applyBorder="1" applyAlignment="1">
      <alignment horizontal="left" vertical="center" wrapText="1"/>
    </xf>
    <xf numFmtId="168" fontId="4" fillId="6" borderId="1" xfId="17" applyNumberFormat="1" applyFont="1" applyFill="1" applyBorder="1" applyAlignment="1">
      <alignment vertical="center"/>
    </xf>
    <xf numFmtId="167" fontId="4" fillId="3" borderId="15" xfId="17" applyNumberFormat="1" applyFont="1" applyFill="1" applyBorder="1" applyProtection="1">
      <protection locked="0"/>
    </xf>
    <xf numFmtId="168" fontId="4" fillId="0" borderId="18" xfId="17" applyNumberFormat="1" applyFont="1" applyBorder="1" applyProtection="1">
      <protection locked="0"/>
    </xf>
    <xf numFmtId="168" fontId="4" fillId="3" borderId="1" xfId="17" applyNumberFormat="1" applyFont="1" applyFill="1" applyBorder="1"/>
    <xf numFmtId="168" fontId="4" fillId="0" borderId="2" xfId="17" applyNumberFormat="1" applyFont="1" applyFill="1" applyBorder="1" applyAlignment="1">
      <alignment vertical="center"/>
    </xf>
    <xf numFmtId="168" fontId="4" fillId="0" borderId="1" xfId="17" applyNumberFormat="1" applyFont="1" applyFill="1" applyBorder="1" applyAlignment="1">
      <alignment horizontal="left" vertical="center" wrapText="1"/>
    </xf>
    <xf numFmtId="168" fontId="4" fillId="0" borderId="1" xfId="17" applyNumberFormat="1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68" fontId="4" fillId="3" borderId="33" xfId="17" applyNumberFormat="1" applyFont="1" applyFill="1" applyBorder="1" applyAlignment="1" applyProtection="1">
      <alignment vertical="center"/>
      <protection locked="0"/>
    </xf>
    <xf numFmtId="168" fontId="7" fillId="3" borderId="44" xfId="17" applyNumberFormat="1" applyFont="1" applyFill="1" applyBorder="1" applyAlignment="1">
      <alignment vertical="center"/>
    </xf>
    <xf numFmtId="168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8" fontId="4" fillId="3" borderId="8" xfId="17" applyNumberFormat="1" applyFont="1" applyFill="1" applyBorder="1"/>
    <xf numFmtId="0" fontId="4" fillId="3" borderId="37" xfId="0" applyFont="1" applyFill="1" applyBorder="1"/>
    <xf numFmtId="0" fontId="1" fillId="3" borderId="12" xfId="0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8" fontId="7" fillId="3" borderId="33" xfId="17" applyNumberFormat="1" applyFont="1" applyFill="1" applyBorder="1" applyAlignment="1" applyProtection="1">
      <alignment vertical="center"/>
      <protection locked="0"/>
    </xf>
    <xf numFmtId="9" fontId="2" fillId="10" borderId="1" xfId="19" applyFont="1" applyFill="1" applyBorder="1" applyAlignment="1">
      <alignment horizontal="center" vertical="center"/>
    </xf>
    <xf numFmtId="9" fontId="2" fillId="5" borderId="1" xfId="19" applyFont="1" applyFill="1" applyBorder="1" applyAlignment="1">
      <alignment horizontal="center" vertical="center"/>
    </xf>
    <xf numFmtId="9" fontId="4" fillId="6" borderId="1" xfId="19" applyFont="1" applyFill="1" applyBorder="1" applyAlignment="1">
      <alignment horizontal="center" vertical="center"/>
    </xf>
    <xf numFmtId="9" fontId="2" fillId="10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4" fillId="6" borderId="8" xfId="19" applyFont="1" applyFill="1" applyBorder="1" applyAlignment="1">
      <alignment horizontal="center" vertical="center"/>
    </xf>
    <xf numFmtId="9" fontId="2" fillId="9" borderId="22" xfId="19" applyFont="1" applyFill="1" applyBorder="1" applyAlignment="1">
      <alignment horizontal="center" vertical="center"/>
    </xf>
    <xf numFmtId="168" fontId="7" fillId="3" borderId="2" xfId="17" applyNumberFormat="1" applyFont="1" applyFill="1" applyBorder="1" applyAlignment="1" applyProtection="1">
      <alignment vertical="center"/>
      <protection locked="0"/>
    </xf>
    <xf numFmtId="168" fontId="7" fillId="3" borderId="2" xfId="17" applyNumberFormat="1" applyFont="1" applyFill="1" applyBorder="1" applyAlignment="1">
      <alignment vertical="center"/>
    </xf>
    <xf numFmtId="168" fontId="4" fillId="3" borderId="2" xfId="17" applyNumberFormat="1" applyFont="1" applyFill="1" applyBorder="1" applyAlignment="1" applyProtection="1">
      <alignment vertical="center"/>
      <protection locked="0"/>
    </xf>
    <xf numFmtId="168" fontId="2" fillId="10" borderId="2" xfId="17" applyNumberFormat="1" applyFont="1" applyFill="1" applyBorder="1" applyAlignment="1">
      <alignment vertical="center"/>
    </xf>
    <xf numFmtId="168" fontId="2" fillId="5" borderId="2" xfId="17" applyNumberFormat="1" applyFont="1" applyFill="1" applyBorder="1" applyAlignment="1">
      <alignment vertical="center"/>
    </xf>
    <xf numFmtId="168" fontId="7" fillId="5" borderId="2" xfId="17" applyNumberFormat="1" applyFont="1" applyFill="1" applyBorder="1" applyAlignment="1">
      <alignment vertical="center"/>
    </xf>
    <xf numFmtId="168" fontId="7" fillId="3" borderId="45" xfId="17" applyNumberFormat="1" applyFont="1" applyFill="1" applyBorder="1" applyAlignment="1">
      <alignment vertical="center"/>
    </xf>
    <xf numFmtId="9" fontId="7" fillId="3" borderId="34" xfId="19" applyFont="1" applyFill="1" applyBorder="1" applyAlignment="1">
      <alignment horizontal="center"/>
    </xf>
    <xf numFmtId="9" fontId="4" fillId="3" borderId="34" xfId="19" applyFont="1" applyFill="1" applyBorder="1" applyAlignment="1">
      <alignment horizontal="center"/>
    </xf>
    <xf numFmtId="9" fontId="2" fillId="10" borderId="33" xfId="19" applyFont="1" applyFill="1" applyBorder="1" applyAlignment="1">
      <alignment horizontal="center" vertical="center"/>
    </xf>
    <xf numFmtId="9" fontId="2" fillId="5" borderId="33" xfId="19" applyFont="1" applyFill="1" applyBorder="1" applyAlignment="1">
      <alignment horizontal="center" vertical="center"/>
    </xf>
    <xf numFmtId="9" fontId="4" fillId="6" borderId="33" xfId="19" applyFont="1" applyFill="1" applyBorder="1" applyAlignment="1">
      <alignment horizontal="center" vertical="center"/>
    </xf>
    <xf numFmtId="168" fontId="7" fillId="3" borderId="5" xfId="17" applyNumberFormat="1" applyFont="1" applyFill="1" applyBorder="1" applyAlignment="1">
      <alignment vertical="center"/>
    </xf>
    <xf numFmtId="43" fontId="4" fillId="0" borderId="0" xfId="17" applyFont="1"/>
    <xf numFmtId="167" fontId="4" fillId="0" borderId="0" xfId="17" applyNumberFormat="1" applyFont="1"/>
    <xf numFmtId="168" fontId="4" fillId="11" borderId="1" xfId="17" applyNumberFormat="1" applyFont="1" applyFill="1" applyBorder="1"/>
    <xf numFmtId="10" fontId="4" fillId="11" borderId="38" xfId="21" applyNumberFormat="1" applyFont="1" applyFill="1" applyBorder="1"/>
    <xf numFmtId="168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8" fontId="4" fillId="0" borderId="0" xfId="21" applyNumberFormat="1" applyFont="1"/>
    <xf numFmtId="168" fontId="4" fillId="0" borderId="1" xfId="17" applyNumberFormat="1" applyFont="1" applyBorder="1"/>
    <xf numFmtId="168" fontId="7" fillId="0" borderId="1" xfId="17" applyNumberFormat="1" applyFont="1" applyBorder="1"/>
    <xf numFmtId="168" fontId="4" fillId="3" borderId="18" xfId="17" applyNumberFormat="1" applyFont="1" applyFill="1" applyBorder="1" applyProtection="1">
      <protection locked="0"/>
    </xf>
    <xf numFmtId="168" fontId="4" fillId="0" borderId="18" xfId="17" applyNumberFormat="1" applyFont="1" applyBorder="1"/>
    <xf numFmtId="43" fontId="7" fillId="0" borderId="0" xfId="17" applyFont="1"/>
    <xf numFmtId="168" fontId="7" fillId="3" borderId="1" xfId="17" applyNumberFormat="1" applyFont="1" applyFill="1" applyBorder="1" applyProtection="1">
      <protection locked="0"/>
    </xf>
    <xf numFmtId="169" fontId="7" fillId="3" borderId="1" xfId="17" applyNumberFormat="1" applyFont="1" applyFill="1" applyBorder="1"/>
    <xf numFmtId="168" fontId="7" fillId="7" borderId="1" xfId="17" applyNumberFormat="1" applyFont="1" applyFill="1" applyBorder="1"/>
    <xf numFmtId="10" fontId="7" fillId="7" borderId="8" xfId="21" applyNumberFormat="1" applyFont="1" applyFill="1" applyBorder="1"/>
    <xf numFmtId="168" fontId="7" fillId="2" borderId="1" xfId="17" applyNumberFormat="1" applyFont="1" applyFill="1" applyBorder="1" applyProtection="1">
      <protection locked="0"/>
    </xf>
    <xf numFmtId="168" fontId="4" fillId="2" borderId="1" xfId="17" applyNumberFormat="1" applyFont="1" applyFill="1" applyBorder="1" applyProtection="1">
      <protection locked="0"/>
    </xf>
    <xf numFmtId="168" fontId="7" fillId="3" borderId="20" xfId="17" applyNumberFormat="1" applyFont="1" applyFill="1" applyBorder="1"/>
    <xf numFmtId="10" fontId="7" fillId="8" borderId="37" xfId="21" applyNumberFormat="1" applyFont="1" applyFill="1" applyBorder="1"/>
    <xf numFmtId="43" fontId="4" fillId="0" borderId="17" xfId="17" applyFont="1" applyBorder="1"/>
    <xf numFmtId="168" fontId="7" fillId="3" borderId="0" xfId="17" applyNumberFormat="1" applyFont="1" applyFill="1" applyBorder="1"/>
    <xf numFmtId="10" fontId="4" fillId="3" borderId="35" xfId="21" applyNumberFormat="1" applyFont="1" applyFill="1" applyBorder="1"/>
    <xf numFmtId="0" fontId="8" fillId="10" borderId="46" xfId="0" applyFont="1" applyFill="1" applyBorder="1" applyAlignment="1">
      <alignment vertical="center"/>
    </xf>
    <xf numFmtId="168" fontId="4" fillId="3" borderId="47" xfId="17" applyNumberFormat="1" applyFont="1" applyFill="1" applyBorder="1" applyAlignment="1">
      <alignment vertical="center"/>
    </xf>
    <xf numFmtId="168" fontId="4" fillId="3" borderId="48" xfId="17" applyNumberFormat="1" applyFont="1" applyFill="1" applyBorder="1" applyAlignment="1">
      <alignment horizontal="left" vertical="center" wrapText="1"/>
    </xf>
    <xf numFmtId="168" fontId="4" fillId="3" borderId="48" xfId="17" applyNumberFormat="1" applyFont="1" applyFill="1" applyBorder="1" applyAlignment="1">
      <alignment vertical="center"/>
    </xf>
    <xf numFmtId="168" fontId="4" fillId="3" borderId="48" xfId="17" applyNumberFormat="1" applyFont="1" applyFill="1" applyBorder="1" applyAlignment="1">
      <alignment vertical="center" wrapText="1"/>
    </xf>
    <xf numFmtId="168" fontId="4" fillId="3" borderId="31" xfId="17" applyNumberFormat="1" applyFont="1" applyFill="1" applyBorder="1" applyAlignment="1">
      <alignment vertical="center" wrapText="1"/>
    </xf>
    <xf numFmtId="168" fontId="4" fillId="3" borderId="36" xfId="17" applyNumberFormat="1" applyFont="1" applyFill="1" applyBorder="1" applyAlignment="1">
      <alignment vertical="center"/>
    </xf>
    <xf numFmtId="168" fontId="4" fillId="3" borderId="31" xfId="17" applyNumberFormat="1" applyFont="1" applyFill="1" applyBorder="1" applyAlignment="1">
      <alignment horizontal="left" vertical="center" wrapText="1"/>
    </xf>
    <xf numFmtId="168" fontId="4" fillId="3" borderId="31" xfId="17" applyNumberFormat="1" applyFont="1" applyFill="1" applyBorder="1" applyAlignment="1">
      <alignment vertical="center"/>
    </xf>
    <xf numFmtId="168" fontId="7" fillId="3" borderId="7" xfId="19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10" borderId="1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10" borderId="13" xfId="0" applyFont="1" applyFill="1" applyBorder="1" applyAlignment="1">
      <alignment horizontal="center" vertical="center" wrapText="1"/>
    </xf>
    <xf numFmtId="169" fontId="4" fillId="3" borderId="15" xfId="1" applyNumberFormat="1" applyFont="1" applyFill="1" applyBorder="1" applyProtection="1">
      <protection locked="0"/>
    </xf>
    <xf numFmtId="1" fontId="7" fillId="7" borderId="2" xfId="0" applyNumberFormat="1" applyFont="1" applyFill="1" applyBorder="1" applyAlignment="1">
      <alignment horizontal="left"/>
    </xf>
    <xf numFmtId="41" fontId="1" fillId="3" borderId="0" xfId="18" applyFont="1" applyFill="1"/>
    <xf numFmtId="41" fontId="1" fillId="3" borderId="0" xfId="0" applyNumberFormat="1" applyFont="1" applyFill="1"/>
    <xf numFmtId="168" fontId="7" fillId="0" borderId="1" xfId="17" applyNumberFormat="1" applyFont="1" applyFill="1" applyBorder="1" applyAlignment="1">
      <alignment vertical="center"/>
    </xf>
    <xf numFmtId="169" fontId="4" fillId="3" borderId="1" xfId="17" applyNumberFormat="1" applyFont="1" applyFill="1" applyBorder="1" applyProtection="1">
      <protection locked="0"/>
    </xf>
    <xf numFmtId="168" fontId="7" fillId="3" borderId="18" xfId="17" applyNumberFormat="1" applyFont="1" applyFill="1" applyBorder="1" applyProtection="1">
      <protection locked="0"/>
    </xf>
    <xf numFmtId="169" fontId="4" fillId="3" borderId="1" xfId="1" applyNumberFormat="1" applyFont="1" applyFill="1" applyBorder="1" applyProtection="1">
      <protection locked="0"/>
    </xf>
    <xf numFmtId="169" fontId="4" fillId="3" borderId="1" xfId="1" applyNumberFormat="1" applyFont="1" applyFill="1" applyBorder="1"/>
    <xf numFmtId="168" fontId="4" fillId="3" borderId="1" xfId="1" applyNumberFormat="1" applyFont="1" applyFill="1" applyBorder="1"/>
    <xf numFmtId="169" fontId="7" fillId="3" borderId="1" xfId="1" applyNumberFormat="1" applyFont="1" applyFill="1" applyBorder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8" borderId="41" xfId="0" applyNumberFormat="1" applyFont="1" applyFill="1" applyBorder="1" applyAlignment="1" applyProtection="1">
      <alignment horizontal="center" vertical="top" wrapText="1"/>
    </xf>
    <xf numFmtId="1" fontId="12" fillId="8" borderId="32" xfId="0" applyNumberFormat="1" applyFont="1" applyFill="1" applyBorder="1" applyAlignment="1" applyProtection="1">
      <alignment horizontal="center" vertical="top" wrapText="1"/>
    </xf>
    <xf numFmtId="1" fontId="12" fillId="8" borderId="42" xfId="0" applyNumberFormat="1" applyFont="1" applyFill="1" applyBorder="1" applyAlignment="1" applyProtection="1">
      <alignment horizontal="center" vertical="top" wrapText="1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10" borderId="46" xfId="0" applyFont="1" applyFill="1" applyBorder="1" applyAlignment="1">
      <alignment horizontal="center" vertical="center" wrapText="1"/>
    </xf>
    <xf numFmtId="0" fontId="8" fillId="10" borderId="27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26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1"/>
  <sheetViews>
    <sheetView tabSelected="1" zoomScaleNormal="100" workbookViewId="0">
      <selection activeCell="B1" sqref="B1:I1"/>
    </sheetView>
  </sheetViews>
  <sheetFormatPr baseColWidth="10" defaultColWidth="11.42578125" defaultRowHeight="12" x14ac:dyDescent="0.2"/>
  <cols>
    <col min="1" max="1" width="10.5703125" style="1" customWidth="1"/>
    <col min="2" max="2" width="19.140625" style="14" customWidth="1"/>
    <col min="3" max="3" width="64.85546875" style="1" customWidth="1"/>
    <col min="4" max="4" width="15.28515625" style="1" bestFit="1" customWidth="1"/>
    <col min="5" max="6" width="15.7109375" style="1" customWidth="1"/>
    <col min="7" max="7" width="14.85546875" style="12" customWidth="1"/>
    <col min="8" max="8" width="16.85546875" style="1" customWidth="1"/>
    <col min="9" max="9" width="10.42578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76" customWidth="1"/>
    <col min="15" max="15" width="15.28515625" style="175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75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1:36" ht="12.75" thickBot="1" x14ac:dyDescent="0.25">
      <c r="B1" s="235" t="s">
        <v>21</v>
      </c>
      <c r="C1" s="236"/>
      <c r="D1" s="236"/>
      <c r="E1" s="236"/>
      <c r="F1" s="236"/>
      <c r="G1" s="236"/>
      <c r="H1" s="236"/>
      <c r="I1" s="237"/>
    </row>
    <row r="2" spans="1:36" x14ac:dyDescent="0.2">
      <c r="B2" s="226" t="s">
        <v>22</v>
      </c>
      <c r="C2" s="227"/>
      <c r="D2" s="227"/>
      <c r="E2" s="227"/>
      <c r="F2" s="227"/>
      <c r="G2" s="227"/>
      <c r="H2" s="227"/>
      <c r="I2" s="228"/>
      <c r="J2" s="209"/>
      <c r="K2" s="209"/>
      <c r="L2" s="209"/>
    </row>
    <row r="3" spans="1:36" x14ac:dyDescent="0.2">
      <c r="B3" s="229" t="s">
        <v>13</v>
      </c>
      <c r="C3" s="230"/>
      <c r="D3" s="230"/>
      <c r="E3" s="230"/>
      <c r="F3" s="230"/>
      <c r="G3" s="230"/>
      <c r="H3" s="230"/>
      <c r="I3" s="231"/>
      <c r="J3" s="209"/>
      <c r="K3" s="209"/>
      <c r="L3" s="209"/>
    </row>
    <row r="4" spans="1:36" x14ac:dyDescent="0.2">
      <c r="B4" s="229" t="s">
        <v>91</v>
      </c>
      <c r="C4" s="230"/>
      <c r="D4" s="230"/>
      <c r="E4" s="230"/>
      <c r="F4" s="230"/>
      <c r="G4" s="230"/>
      <c r="H4" s="230"/>
      <c r="I4" s="231"/>
      <c r="J4" s="209"/>
      <c r="K4" s="209"/>
      <c r="L4" s="209"/>
    </row>
    <row r="5" spans="1:36" ht="12.75" thickBot="1" x14ac:dyDescent="0.25">
      <c r="B5" s="232" t="s">
        <v>304</v>
      </c>
      <c r="C5" s="233"/>
      <c r="D5" s="233"/>
      <c r="E5" s="233"/>
      <c r="F5" s="233"/>
      <c r="G5" s="233"/>
      <c r="H5" s="233"/>
      <c r="I5" s="234"/>
    </row>
    <row r="6" spans="1:36" ht="49.9" customHeight="1" thickBot="1" x14ac:dyDescent="0.25">
      <c r="B6" s="213" t="s">
        <v>302</v>
      </c>
      <c r="C6" s="51" t="s">
        <v>0</v>
      </c>
      <c r="D6" s="51" t="s">
        <v>23</v>
      </c>
      <c r="E6" s="51" t="s">
        <v>89</v>
      </c>
      <c r="F6" s="51" t="s">
        <v>90</v>
      </c>
      <c r="G6" s="51" t="s">
        <v>24</v>
      </c>
      <c r="H6" s="52" t="s">
        <v>305</v>
      </c>
      <c r="I6" s="52" t="s">
        <v>265</v>
      </c>
    </row>
    <row r="7" spans="1:36" ht="16.5" customHeight="1" x14ac:dyDescent="0.2">
      <c r="B7" s="105">
        <v>1</v>
      </c>
      <c r="C7" s="106" t="s">
        <v>137</v>
      </c>
      <c r="D7" s="177">
        <v>49475995389</v>
      </c>
      <c r="E7" s="177">
        <v>12337254500</v>
      </c>
      <c r="F7" s="177">
        <v>2919321768</v>
      </c>
      <c r="G7" s="177">
        <v>58893928121</v>
      </c>
      <c r="H7" s="177">
        <v>45319415999</v>
      </c>
      <c r="I7" s="178">
        <v>0.76950914032919304</v>
      </c>
      <c r="J7" s="182"/>
      <c r="T7" s="12"/>
      <c r="AH7" s="67"/>
      <c r="AI7" s="12"/>
    </row>
    <row r="8" spans="1:36" ht="16.5" customHeight="1" x14ac:dyDescent="0.2">
      <c r="B8" s="101" t="s">
        <v>138</v>
      </c>
      <c r="C8" s="102" t="s">
        <v>139</v>
      </c>
      <c r="D8" s="179">
        <v>48967528819</v>
      </c>
      <c r="E8" s="179">
        <v>12337254500</v>
      </c>
      <c r="F8" s="179">
        <v>2919321768</v>
      </c>
      <c r="G8" s="179">
        <v>58385461551</v>
      </c>
      <c r="H8" s="179">
        <v>44817811267</v>
      </c>
      <c r="I8" s="180">
        <v>0.76761937092595234</v>
      </c>
      <c r="J8" s="182"/>
      <c r="K8" s="182"/>
      <c r="L8" s="182"/>
      <c r="M8" s="182"/>
      <c r="N8" s="182"/>
      <c r="AH8" s="67"/>
    </row>
    <row r="9" spans="1:36" ht="16.5" customHeight="1" x14ac:dyDescent="0.2">
      <c r="B9" s="103" t="s">
        <v>140</v>
      </c>
      <c r="C9" s="104" t="s">
        <v>141</v>
      </c>
      <c r="D9" s="139">
        <v>24648429899</v>
      </c>
      <c r="E9" s="139">
        <v>4510822893</v>
      </c>
      <c r="F9" s="139">
        <v>0</v>
      </c>
      <c r="G9" s="139">
        <v>29159252792</v>
      </c>
      <c r="H9" s="139">
        <v>20254272159</v>
      </c>
      <c r="I9" s="181">
        <v>0.69460875089902407</v>
      </c>
      <c r="J9" s="182"/>
      <c r="K9" s="182"/>
      <c r="L9" s="182"/>
      <c r="M9" s="182"/>
      <c r="N9" s="182"/>
      <c r="AH9" s="109"/>
      <c r="AI9" s="12"/>
    </row>
    <row r="10" spans="1:36" ht="16.5" customHeight="1" x14ac:dyDescent="0.2">
      <c r="B10" s="55" t="s">
        <v>142</v>
      </c>
      <c r="C10" s="54" t="s">
        <v>143</v>
      </c>
      <c r="D10" s="139">
        <v>24648429899</v>
      </c>
      <c r="E10" s="139">
        <v>4510822893</v>
      </c>
      <c r="F10" s="139">
        <v>0</v>
      </c>
      <c r="G10" s="139">
        <v>29159252792</v>
      </c>
      <c r="H10" s="139">
        <v>20254272159</v>
      </c>
      <c r="I10" s="181">
        <v>0.69460875089902407</v>
      </c>
      <c r="J10" s="182"/>
      <c r="K10" s="182"/>
      <c r="L10" s="182"/>
      <c r="M10" s="182"/>
      <c r="N10" s="182"/>
      <c r="AF10" s="175">
        <f t="shared" ref="AF10:AF23" si="0">+G10-I10</f>
        <v>29159252791.305389</v>
      </c>
      <c r="AG10" s="1">
        <v>5879292</v>
      </c>
      <c r="AH10" s="110"/>
      <c r="AI10" s="87"/>
      <c r="AJ10" s="13"/>
    </row>
    <row r="11" spans="1:36" ht="16.5" customHeight="1" x14ac:dyDescent="0.2">
      <c r="B11" s="55" t="s">
        <v>144</v>
      </c>
      <c r="C11" s="54" t="s">
        <v>145</v>
      </c>
      <c r="D11" s="139">
        <v>24648429899</v>
      </c>
      <c r="E11" s="139">
        <v>4510822893</v>
      </c>
      <c r="F11" s="139">
        <v>0</v>
      </c>
      <c r="G11" s="139">
        <v>29159252792</v>
      </c>
      <c r="H11" s="139">
        <v>20254272159</v>
      </c>
      <c r="I11" s="181">
        <v>0.69460875089902407</v>
      </c>
      <c r="J11" s="182"/>
      <c r="K11" s="182"/>
      <c r="L11" s="182"/>
      <c r="M11" s="182"/>
      <c r="N11" s="182"/>
      <c r="AF11" s="175">
        <f t="shared" si="0"/>
        <v>29159252791.305389</v>
      </c>
      <c r="AH11" s="68"/>
    </row>
    <row r="12" spans="1:36" ht="16.5" customHeight="1" x14ac:dyDescent="0.2">
      <c r="B12" s="101" t="s">
        <v>146</v>
      </c>
      <c r="C12" s="102" t="s">
        <v>147</v>
      </c>
      <c r="D12" s="179">
        <v>22385107673</v>
      </c>
      <c r="E12" s="179">
        <v>4510822893</v>
      </c>
      <c r="F12" s="179">
        <v>0</v>
      </c>
      <c r="G12" s="179">
        <v>26895930566</v>
      </c>
      <c r="H12" s="179">
        <v>20238450199</v>
      </c>
      <c r="I12" s="180">
        <v>0.75247257756472896</v>
      </c>
      <c r="J12" s="182"/>
      <c r="K12" s="182"/>
      <c r="L12" s="182"/>
      <c r="M12" s="182"/>
      <c r="N12" s="182"/>
      <c r="AF12" s="175">
        <f>+G12-I12</f>
        <v>26895930565.247528</v>
      </c>
      <c r="AH12" s="110"/>
      <c r="AI12" s="13"/>
    </row>
    <row r="13" spans="1:36" ht="16.5" customHeight="1" x14ac:dyDescent="0.2">
      <c r="A13" s="120"/>
      <c r="B13" s="119" t="s">
        <v>203</v>
      </c>
      <c r="C13" s="113" t="s">
        <v>204</v>
      </c>
      <c r="D13" s="139">
        <v>20288175251</v>
      </c>
      <c r="E13" s="139"/>
      <c r="F13" s="139"/>
      <c r="G13" s="139">
        <v>20288175251</v>
      </c>
      <c r="H13" s="139">
        <v>14182769696</v>
      </c>
      <c r="I13" s="181">
        <v>0.69906581151505653</v>
      </c>
      <c r="J13" s="182"/>
      <c r="K13" s="182"/>
      <c r="L13" s="182"/>
      <c r="M13" s="182"/>
      <c r="N13" s="182"/>
      <c r="AH13" s="110"/>
      <c r="AI13" s="13"/>
    </row>
    <row r="14" spans="1:36" ht="16.5" customHeight="1" x14ac:dyDescent="0.2">
      <c r="A14" s="120"/>
      <c r="B14" s="119" t="s">
        <v>205</v>
      </c>
      <c r="C14" s="113" t="s">
        <v>206</v>
      </c>
      <c r="D14" s="139">
        <v>2044279998</v>
      </c>
      <c r="E14" s="139">
        <v>4510822893</v>
      </c>
      <c r="F14" s="139"/>
      <c r="G14" s="139">
        <v>6555102891</v>
      </c>
      <c r="H14" s="139">
        <v>5986493780</v>
      </c>
      <c r="I14" s="181">
        <v>0.91325702731826119</v>
      </c>
      <c r="J14" s="182"/>
      <c r="K14" s="182"/>
      <c r="L14" s="182"/>
      <c r="M14" s="182"/>
      <c r="N14" s="182"/>
      <c r="AH14" s="110"/>
      <c r="AI14" s="13"/>
    </row>
    <row r="15" spans="1:36" ht="16.5" customHeight="1" x14ac:dyDescent="0.2">
      <c r="A15" s="120"/>
      <c r="B15" s="119" t="s">
        <v>207</v>
      </c>
      <c r="C15" s="40" t="s">
        <v>208</v>
      </c>
      <c r="D15" s="139">
        <v>25276212</v>
      </c>
      <c r="E15" s="139"/>
      <c r="F15" s="139"/>
      <c r="G15" s="139">
        <v>25276212</v>
      </c>
      <c r="H15" s="139">
        <v>29725043</v>
      </c>
      <c r="I15" s="181">
        <v>1.1760086123664417</v>
      </c>
      <c r="J15" s="182"/>
      <c r="K15" s="182"/>
      <c r="L15" s="182"/>
      <c r="M15" s="182"/>
      <c r="N15" s="182"/>
      <c r="AH15" s="110"/>
      <c r="AI15" s="13"/>
    </row>
    <row r="16" spans="1:36" ht="16.5" customHeight="1" x14ac:dyDescent="0.2">
      <c r="A16" s="120"/>
      <c r="B16" s="119" t="s">
        <v>209</v>
      </c>
      <c r="C16" s="40" t="s">
        <v>210</v>
      </c>
      <c r="D16" s="139">
        <v>27376212</v>
      </c>
      <c r="E16" s="139"/>
      <c r="F16" s="139"/>
      <c r="G16" s="139">
        <v>27376212</v>
      </c>
      <c r="H16" s="139">
        <v>39461680</v>
      </c>
      <c r="I16" s="181">
        <v>1.4414587379729527</v>
      </c>
      <c r="J16" s="182"/>
      <c r="K16" s="182"/>
      <c r="L16" s="182"/>
      <c r="M16" s="182"/>
      <c r="N16" s="182"/>
      <c r="AH16" s="110"/>
      <c r="AI16" s="13"/>
    </row>
    <row r="17" spans="1:35" ht="16.5" customHeight="1" x14ac:dyDescent="0.2">
      <c r="B17" s="53" t="s">
        <v>148</v>
      </c>
      <c r="C17" s="57" t="s">
        <v>149</v>
      </c>
      <c r="D17" s="179">
        <v>2263322226</v>
      </c>
      <c r="E17" s="179"/>
      <c r="F17" s="179"/>
      <c r="G17" s="179">
        <v>2263322226</v>
      </c>
      <c r="H17" s="179">
        <v>15821960</v>
      </c>
      <c r="I17" s="180">
        <v>6.9905910074335121E-3</v>
      </c>
      <c r="J17" s="182"/>
      <c r="K17" s="182"/>
      <c r="L17" s="182"/>
      <c r="M17" s="182"/>
      <c r="N17" s="182"/>
      <c r="AF17" s="175">
        <f>+G17-I17</f>
        <v>2263322225.9930096</v>
      </c>
      <c r="AH17" s="111"/>
      <c r="AI17" s="12"/>
    </row>
    <row r="18" spans="1:35" ht="16.5" customHeight="1" x14ac:dyDescent="0.2">
      <c r="A18" s="120"/>
      <c r="B18" s="119" t="s">
        <v>211</v>
      </c>
      <c r="C18" s="113" t="s">
        <v>212</v>
      </c>
      <c r="D18" s="139">
        <v>2263322226</v>
      </c>
      <c r="E18" s="183"/>
      <c r="F18" s="183"/>
      <c r="G18" s="139">
        <v>2263322226</v>
      </c>
      <c r="H18" s="139">
        <v>15821960</v>
      </c>
      <c r="I18" s="180">
        <v>6.9905910074335121E-3</v>
      </c>
      <c r="J18" s="182"/>
      <c r="K18" s="182"/>
      <c r="L18" s="182"/>
      <c r="M18" s="182"/>
      <c r="N18" s="182"/>
      <c r="AH18" s="111"/>
      <c r="AI18" s="12"/>
    </row>
    <row r="19" spans="1:35" ht="16.5" customHeight="1" x14ac:dyDescent="0.2">
      <c r="A19" s="120"/>
      <c r="B19" s="119" t="s">
        <v>213</v>
      </c>
      <c r="C19" s="113" t="s">
        <v>214</v>
      </c>
      <c r="D19" s="139">
        <v>0</v>
      </c>
      <c r="E19" s="183"/>
      <c r="F19" s="183"/>
      <c r="G19" s="139">
        <v>0</v>
      </c>
      <c r="H19" s="179"/>
      <c r="I19" s="180" t="e">
        <v>#DIV/0!</v>
      </c>
      <c r="J19" s="182"/>
      <c r="K19" s="182"/>
      <c r="L19" s="182"/>
      <c r="M19" s="182"/>
      <c r="N19" s="182"/>
      <c r="AH19" s="111"/>
      <c r="AI19" s="12"/>
    </row>
    <row r="20" spans="1:35" ht="16.5" customHeight="1" x14ac:dyDescent="0.2">
      <c r="A20" s="120"/>
      <c r="B20" s="119" t="s">
        <v>215</v>
      </c>
      <c r="C20" s="113" t="s">
        <v>216</v>
      </c>
      <c r="D20" s="139">
        <v>0</v>
      </c>
      <c r="E20" s="183"/>
      <c r="F20" s="183"/>
      <c r="G20" s="139">
        <v>0</v>
      </c>
      <c r="H20" s="179"/>
      <c r="I20" s="180" t="e">
        <v>#DIV/0!</v>
      </c>
      <c r="J20" s="182"/>
      <c r="K20" s="182"/>
      <c r="L20" s="182"/>
      <c r="M20" s="182"/>
      <c r="N20" s="182"/>
      <c r="AH20" s="111"/>
      <c r="AI20" s="12"/>
    </row>
    <row r="21" spans="1:35" ht="16.5" customHeight="1" x14ac:dyDescent="0.2">
      <c r="B21" s="55" t="s">
        <v>150</v>
      </c>
      <c r="C21" s="54" t="s">
        <v>151</v>
      </c>
      <c r="D21" s="59">
        <v>24319098920</v>
      </c>
      <c r="E21" s="59">
        <v>7826431607</v>
      </c>
      <c r="F21" s="59">
        <v>2919321768</v>
      </c>
      <c r="G21" s="185">
        <v>29226208759</v>
      </c>
      <c r="H21" s="79">
        <v>24563539108</v>
      </c>
      <c r="I21" s="180">
        <v>0.8404627268131668</v>
      </c>
      <c r="J21" s="182"/>
      <c r="K21" s="182"/>
      <c r="L21" s="182"/>
      <c r="M21" s="182"/>
      <c r="N21" s="182"/>
      <c r="AF21" s="175" t="e">
        <f>+G21-#REF!</f>
        <v>#REF!</v>
      </c>
      <c r="AH21" s="112"/>
      <c r="AI21" s="12"/>
    </row>
    <row r="22" spans="1:35" ht="16.5" customHeight="1" x14ac:dyDescent="0.2">
      <c r="B22" s="55" t="s">
        <v>152</v>
      </c>
      <c r="C22" s="54" t="s">
        <v>127</v>
      </c>
      <c r="D22" s="139">
        <v>648435007</v>
      </c>
      <c r="E22" s="183">
        <v>1104088910</v>
      </c>
      <c r="F22" s="183">
        <v>0</v>
      </c>
      <c r="G22" s="186">
        <v>1752523917</v>
      </c>
      <c r="H22" s="139">
        <v>1868760305</v>
      </c>
      <c r="I22" s="181">
        <v>1.0663251364917037</v>
      </c>
      <c r="J22" s="182"/>
      <c r="K22" s="182"/>
      <c r="L22" s="182"/>
      <c r="M22" s="182"/>
      <c r="N22" s="182"/>
      <c r="AF22" s="175">
        <f t="shared" si="0"/>
        <v>1752523915.9336748</v>
      </c>
      <c r="AH22" s="67"/>
      <c r="AI22" s="12"/>
    </row>
    <row r="23" spans="1:35" s="2" customFormat="1" ht="16.5" customHeight="1" x14ac:dyDescent="0.2">
      <c r="B23" s="55" t="s">
        <v>153</v>
      </c>
      <c r="C23" s="54" t="s">
        <v>154</v>
      </c>
      <c r="D23" s="59">
        <v>648435007</v>
      </c>
      <c r="E23" s="59">
        <v>1104088910</v>
      </c>
      <c r="F23" s="59">
        <v>0</v>
      </c>
      <c r="G23" s="138">
        <v>1752523917</v>
      </c>
      <c r="H23" s="79">
        <v>1868760305</v>
      </c>
      <c r="I23" s="181">
        <v>1.0663251364917037</v>
      </c>
      <c r="J23" s="182"/>
      <c r="K23" s="182"/>
      <c r="L23" s="182"/>
      <c r="M23" s="182"/>
      <c r="N23" s="182"/>
      <c r="O23" s="187"/>
      <c r="AF23" s="175">
        <f t="shared" si="0"/>
        <v>1752523915.9336748</v>
      </c>
      <c r="AH23" s="108"/>
    </row>
    <row r="24" spans="1:35" ht="16.5" customHeight="1" x14ac:dyDescent="0.2">
      <c r="B24" s="55" t="s">
        <v>155</v>
      </c>
      <c r="C24" s="69" t="s">
        <v>156</v>
      </c>
      <c r="D24" s="59">
        <v>648435007</v>
      </c>
      <c r="E24" s="59">
        <v>1104088910</v>
      </c>
      <c r="F24" s="59">
        <v>0</v>
      </c>
      <c r="G24" s="185">
        <v>1752523917</v>
      </c>
      <c r="H24" s="79">
        <v>1868760305</v>
      </c>
      <c r="I24" s="181">
        <v>1.0663251364917037</v>
      </c>
      <c r="J24" s="182"/>
      <c r="K24" s="182"/>
      <c r="L24" s="182"/>
      <c r="M24" s="182"/>
      <c r="N24" s="182"/>
      <c r="AH24" s="67"/>
    </row>
    <row r="25" spans="1:35" ht="16.5" customHeight="1" x14ac:dyDescent="0.2">
      <c r="B25" s="53" t="s">
        <v>157</v>
      </c>
      <c r="C25" s="114" t="s">
        <v>158</v>
      </c>
      <c r="D25" s="115">
        <v>648435007</v>
      </c>
      <c r="E25" s="115">
        <v>1104088910</v>
      </c>
      <c r="F25" s="116">
        <v>0</v>
      </c>
      <c r="G25" s="115">
        <v>1752523917</v>
      </c>
      <c r="H25" s="188">
        <v>1868760305</v>
      </c>
      <c r="I25" s="180">
        <v>1.0663251364917037</v>
      </c>
      <c r="J25" s="182"/>
      <c r="K25" s="182"/>
      <c r="L25" s="182"/>
      <c r="M25" s="182"/>
      <c r="N25" s="182"/>
      <c r="AH25" s="67"/>
    </row>
    <row r="26" spans="1:35" ht="16.5" customHeight="1" x14ac:dyDescent="0.2">
      <c r="B26" s="55" t="s">
        <v>296</v>
      </c>
      <c r="C26" s="69" t="s">
        <v>297</v>
      </c>
      <c r="D26" s="59">
        <v>648435007</v>
      </c>
      <c r="E26" s="59"/>
      <c r="F26" s="138">
        <v>0</v>
      </c>
      <c r="G26" s="139">
        <v>648435007</v>
      </c>
      <c r="H26" s="79">
        <v>764671395</v>
      </c>
      <c r="I26" s="181">
        <v>1.1792568056092012</v>
      </c>
      <c r="J26" s="182"/>
      <c r="K26" s="182"/>
      <c r="L26" s="182"/>
      <c r="M26" s="182"/>
      <c r="N26" s="182"/>
      <c r="AH26" s="67"/>
    </row>
    <row r="27" spans="1:35" ht="16.5" customHeight="1" x14ac:dyDescent="0.2">
      <c r="B27" s="55" t="s">
        <v>298</v>
      </c>
      <c r="C27" s="69" t="s">
        <v>299</v>
      </c>
      <c r="D27" s="59"/>
      <c r="E27" s="79">
        <v>1104088910</v>
      </c>
      <c r="F27" s="138">
        <v>0</v>
      </c>
      <c r="G27" s="139">
        <v>1104088910</v>
      </c>
      <c r="H27" s="79">
        <v>1104088910</v>
      </c>
      <c r="I27" s="181">
        <v>1</v>
      </c>
      <c r="J27" s="182"/>
      <c r="K27" s="182"/>
      <c r="L27" s="182"/>
      <c r="M27" s="182"/>
      <c r="N27" s="182"/>
      <c r="AH27" s="67"/>
    </row>
    <row r="28" spans="1:35" ht="16.5" customHeight="1" x14ac:dyDescent="0.2">
      <c r="B28" s="92" t="s">
        <v>159</v>
      </c>
      <c r="C28" s="69" t="s">
        <v>160</v>
      </c>
      <c r="D28" s="79">
        <v>23039833612</v>
      </c>
      <c r="E28" s="79">
        <v>3920672887</v>
      </c>
      <c r="F28" s="79">
        <v>2919321768</v>
      </c>
      <c r="G28" s="79">
        <v>24041184731</v>
      </c>
      <c r="H28" s="79">
        <v>19305910484</v>
      </c>
      <c r="I28" s="181">
        <v>0.80303490447814407</v>
      </c>
      <c r="J28" s="182"/>
      <c r="K28" s="182"/>
      <c r="L28" s="182"/>
      <c r="M28" s="182"/>
      <c r="N28" s="182"/>
      <c r="AH28" s="67"/>
    </row>
    <row r="29" spans="1:35" ht="16.5" customHeight="1" x14ac:dyDescent="0.2">
      <c r="B29" s="53" t="s">
        <v>161</v>
      </c>
      <c r="C29" s="57" t="s">
        <v>162</v>
      </c>
      <c r="D29" s="179">
        <v>543450399</v>
      </c>
      <c r="E29" s="184"/>
      <c r="F29" s="184"/>
      <c r="G29" s="179">
        <v>543450399</v>
      </c>
      <c r="H29" s="225">
        <v>863683977</v>
      </c>
      <c r="I29" s="180">
        <v>1.5892599924284903</v>
      </c>
      <c r="J29" s="182"/>
      <c r="K29" s="182"/>
      <c r="L29" s="182"/>
      <c r="M29" s="182"/>
      <c r="N29" s="182"/>
      <c r="AF29" s="175">
        <f t="shared" ref="AF29:AF71" si="1">+G29-I29</f>
        <v>543450397.41074002</v>
      </c>
      <c r="AH29" s="12"/>
      <c r="AI29" s="12"/>
    </row>
    <row r="30" spans="1:35" ht="16.5" customHeight="1" x14ac:dyDescent="0.2">
      <c r="B30" s="53" t="s">
        <v>163</v>
      </c>
      <c r="C30" s="57" t="s">
        <v>164</v>
      </c>
      <c r="D30" s="115">
        <v>58233245</v>
      </c>
      <c r="E30" s="115">
        <v>0</v>
      </c>
      <c r="F30" s="115">
        <v>0</v>
      </c>
      <c r="G30" s="115">
        <v>58233245</v>
      </c>
      <c r="H30" s="188">
        <v>35357988</v>
      </c>
      <c r="I30" s="180">
        <v>0.60717873441536707</v>
      </c>
      <c r="J30" s="182"/>
      <c r="K30" s="182"/>
      <c r="L30" s="182"/>
      <c r="M30" s="182"/>
      <c r="N30" s="182"/>
      <c r="AF30" s="175">
        <f t="shared" si="1"/>
        <v>58233244.392821267</v>
      </c>
      <c r="AH30" s="68"/>
    </row>
    <row r="31" spans="1:35" ht="16.5" customHeight="1" x14ac:dyDescent="0.2">
      <c r="B31" s="55" t="s">
        <v>217</v>
      </c>
      <c r="C31" s="54" t="s">
        <v>218</v>
      </c>
      <c r="D31" s="79">
        <v>33294148</v>
      </c>
      <c r="E31" s="59"/>
      <c r="F31" s="138"/>
      <c r="G31" s="139">
        <v>33294148</v>
      </c>
      <c r="H31" s="223">
        <v>11757715</v>
      </c>
      <c r="I31" s="181">
        <v>0.35314659501123141</v>
      </c>
      <c r="J31" s="182"/>
      <c r="K31" s="182"/>
      <c r="L31" s="182"/>
      <c r="M31" s="182"/>
      <c r="N31" s="182"/>
      <c r="AH31" s="2"/>
    </row>
    <row r="32" spans="1:35" ht="16.5" customHeight="1" x14ac:dyDescent="0.2">
      <c r="B32" s="55" t="s">
        <v>219</v>
      </c>
      <c r="C32" s="54" t="s">
        <v>220</v>
      </c>
      <c r="D32" s="59">
        <v>23939097</v>
      </c>
      <c r="E32" s="59"/>
      <c r="F32" s="138"/>
      <c r="G32" s="139">
        <v>23939097</v>
      </c>
      <c r="H32" s="223">
        <v>19533130</v>
      </c>
      <c r="I32" s="181">
        <v>0.81595099430859908</v>
      </c>
      <c r="J32" s="182"/>
      <c r="K32" s="182"/>
      <c r="L32" s="182"/>
      <c r="M32" s="182"/>
      <c r="N32" s="182"/>
      <c r="AH32" s="2"/>
    </row>
    <row r="33" spans="2:35" ht="16.5" customHeight="1" x14ac:dyDescent="0.2">
      <c r="B33" s="55" t="s">
        <v>221</v>
      </c>
      <c r="C33" s="54" t="s">
        <v>222</v>
      </c>
      <c r="D33" s="59">
        <v>1000000</v>
      </c>
      <c r="E33" s="59"/>
      <c r="F33" s="138"/>
      <c r="G33" s="139">
        <v>1000000</v>
      </c>
      <c r="H33" s="223">
        <v>4067143</v>
      </c>
      <c r="I33" s="181">
        <v>4.0671429999999997</v>
      </c>
      <c r="J33" s="182"/>
      <c r="K33" s="182"/>
      <c r="L33" s="182"/>
      <c r="M33" s="182"/>
      <c r="N33" s="182"/>
      <c r="AH33" s="2"/>
    </row>
    <row r="34" spans="2:35" ht="16.5" customHeight="1" x14ac:dyDescent="0.2">
      <c r="B34" s="53" t="s">
        <v>165</v>
      </c>
      <c r="C34" s="57" t="s">
        <v>166</v>
      </c>
      <c r="D34" s="115">
        <v>2511588858</v>
      </c>
      <c r="E34" s="115">
        <v>3448265614</v>
      </c>
      <c r="F34" s="115">
        <v>934353977</v>
      </c>
      <c r="G34" s="115">
        <v>5025500495</v>
      </c>
      <c r="H34" s="188">
        <v>4858869159</v>
      </c>
      <c r="I34" s="180">
        <v>0.9668428376107443</v>
      </c>
      <c r="J34" s="182"/>
      <c r="K34" s="182"/>
      <c r="L34" s="182"/>
      <c r="M34" s="182"/>
      <c r="N34" s="182"/>
      <c r="AF34" s="175">
        <f t="shared" si="1"/>
        <v>5025500494.0331573</v>
      </c>
      <c r="AH34" s="68"/>
    </row>
    <row r="35" spans="2:35" ht="16.5" customHeight="1" x14ac:dyDescent="0.2">
      <c r="B35" s="55" t="s">
        <v>223</v>
      </c>
      <c r="C35" s="54" t="s">
        <v>224</v>
      </c>
      <c r="D35" s="59">
        <v>1548924400</v>
      </c>
      <c r="E35" s="59"/>
      <c r="F35" s="138">
        <v>934353977</v>
      </c>
      <c r="G35" s="139">
        <v>614570423</v>
      </c>
      <c r="H35" s="224">
        <v>629579850</v>
      </c>
      <c r="I35" s="181">
        <v>1.0244226315460028</v>
      </c>
      <c r="J35" s="182"/>
      <c r="K35" s="182"/>
      <c r="L35" s="182"/>
      <c r="M35" s="182"/>
      <c r="N35" s="182"/>
      <c r="AH35" s="2"/>
    </row>
    <row r="36" spans="2:35" ht="16.5" customHeight="1" x14ac:dyDescent="0.2">
      <c r="B36" s="55" t="s">
        <v>225</v>
      </c>
      <c r="C36" s="54" t="s">
        <v>226</v>
      </c>
      <c r="D36" s="59">
        <v>937664458</v>
      </c>
      <c r="E36" s="59">
        <v>3448265614</v>
      </c>
      <c r="F36" s="138"/>
      <c r="G36" s="139">
        <v>4385930072</v>
      </c>
      <c r="H36" s="132">
        <v>4167532528</v>
      </c>
      <c r="I36" s="181">
        <v>0.95020496441695201</v>
      </c>
      <c r="J36" s="182"/>
      <c r="K36" s="182"/>
      <c r="L36" s="182"/>
      <c r="M36" s="182"/>
      <c r="N36" s="182"/>
      <c r="AH36" s="2"/>
    </row>
    <row r="37" spans="2:35" ht="16.5" customHeight="1" x14ac:dyDescent="0.2">
      <c r="B37" s="55" t="s">
        <v>227</v>
      </c>
      <c r="C37" s="54" t="s">
        <v>228</v>
      </c>
      <c r="D37" s="59">
        <v>5000000</v>
      </c>
      <c r="E37" s="59"/>
      <c r="F37" s="138"/>
      <c r="G37" s="139">
        <v>5000000</v>
      </c>
      <c r="H37" s="139">
        <v>734409</v>
      </c>
      <c r="I37" s="181">
        <v>0.14688180000000001</v>
      </c>
      <c r="J37" s="182"/>
      <c r="K37" s="182"/>
      <c r="L37" s="182"/>
      <c r="M37" s="182"/>
      <c r="N37" s="182"/>
      <c r="AH37" s="2"/>
    </row>
    <row r="38" spans="2:35" ht="16.5" customHeight="1" x14ac:dyDescent="0.2">
      <c r="B38" s="55" t="s">
        <v>229</v>
      </c>
      <c r="C38" s="54" t="s">
        <v>230</v>
      </c>
      <c r="D38" s="59">
        <v>20000000</v>
      </c>
      <c r="E38" s="59"/>
      <c r="F38" s="138"/>
      <c r="G38" s="139">
        <v>20000000</v>
      </c>
      <c r="H38" s="223">
        <v>61022372</v>
      </c>
      <c r="I38" s="181">
        <v>3.0511186000000001</v>
      </c>
      <c r="J38" s="182"/>
      <c r="K38" s="182"/>
      <c r="L38" s="182"/>
      <c r="M38" s="182"/>
      <c r="N38" s="182"/>
      <c r="AH38" s="2"/>
    </row>
    <row r="39" spans="2:35" ht="16.5" customHeight="1" x14ac:dyDescent="0.2">
      <c r="B39" s="53" t="s">
        <v>167</v>
      </c>
      <c r="C39" s="117" t="s">
        <v>168</v>
      </c>
      <c r="D39" s="115">
        <v>6523075537</v>
      </c>
      <c r="E39" s="115">
        <v>432209280</v>
      </c>
      <c r="F39" s="115">
        <v>1984967791</v>
      </c>
      <c r="G39" s="115">
        <v>4970317026</v>
      </c>
      <c r="H39" s="188">
        <v>1676177227</v>
      </c>
      <c r="I39" s="180">
        <v>0.33723748771593953</v>
      </c>
      <c r="J39" s="182"/>
      <c r="K39" s="182"/>
      <c r="L39" s="182"/>
      <c r="M39" s="182"/>
      <c r="N39" s="182"/>
      <c r="AF39" s="175">
        <f t="shared" si="1"/>
        <v>4970317025.6627626</v>
      </c>
      <c r="AG39" s="3" t="e">
        <f>+AF39+#REF!</f>
        <v>#REF!</v>
      </c>
      <c r="AH39" s="2"/>
    </row>
    <row r="40" spans="2:35" ht="16.5" customHeight="1" x14ac:dyDescent="0.2">
      <c r="B40" s="55" t="s">
        <v>231</v>
      </c>
      <c r="C40" s="58" t="s">
        <v>232</v>
      </c>
      <c r="D40" s="79">
        <v>3279984916</v>
      </c>
      <c r="E40" s="59"/>
      <c r="F40" s="138"/>
      <c r="G40" s="139">
        <v>3279984916</v>
      </c>
      <c r="H40" s="132">
        <v>146844172</v>
      </c>
      <c r="I40" s="181">
        <v>4.4769770520493454E-2</v>
      </c>
      <c r="J40" s="182"/>
      <c r="K40" s="182"/>
      <c r="L40" s="182"/>
      <c r="M40" s="182"/>
      <c r="N40" s="182"/>
      <c r="AG40" s="3"/>
      <c r="AH40" s="2"/>
    </row>
    <row r="41" spans="2:35" ht="16.5" customHeight="1" x14ac:dyDescent="0.2">
      <c r="B41" s="55" t="s">
        <v>233</v>
      </c>
      <c r="C41" s="58" t="s">
        <v>234</v>
      </c>
      <c r="D41" s="79">
        <v>3204090621</v>
      </c>
      <c r="E41" s="59">
        <v>432209280</v>
      </c>
      <c r="F41" s="138">
        <v>1984967791</v>
      </c>
      <c r="G41" s="139">
        <v>1651332110</v>
      </c>
      <c r="H41" s="132">
        <v>1482599262</v>
      </c>
      <c r="I41" s="181">
        <v>0.89782016168752388</v>
      </c>
      <c r="J41" s="182"/>
      <c r="K41" s="182"/>
      <c r="L41" s="182"/>
      <c r="M41" s="182"/>
      <c r="N41" s="182"/>
      <c r="AG41" s="3"/>
      <c r="AH41" s="2"/>
    </row>
    <row r="42" spans="2:35" ht="16.5" customHeight="1" x14ac:dyDescent="0.2">
      <c r="B42" s="55" t="s">
        <v>235</v>
      </c>
      <c r="C42" s="58" t="s">
        <v>236</v>
      </c>
      <c r="D42" s="59">
        <v>9000000</v>
      </c>
      <c r="E42" s="59"/>
      <c r="F42" s="138"/>
      <c r="G42" s="139">
        <v>9000000</v>
      </c>
      <c r="H42" s="139">
        <v>6880170</v>
      </c>
      <c r="I42" s="181">
        <v>0.76446333333333338</v>
      </c>
      <c r="J42" s="182"/>
      <c r="K42" s="182"/>
      <c r="L42" s="182"/>
      <c r="M42" s="182"/>
      <c r="N42" s="182"/>
      <c r="AG42" s="3"/>
      <c r="AH42" s="2"/>
    </row>
    <row r="43" spans="2:35" ht="16.5" customHeight="1" x14ac:dyDescent="0.2">
      <c r="B43" s="55" t="s">
        <v>237</v>
      </c>
      <c r="C43" s="58" t="s">
        <v>238</v>
      </c>
      <c r="D43" s="79">
        <v>30000000</v>
      </c>
      <c r="E43" s="59"/>
      <c r="F43" s="138"/>
      <c r="G43" s="139">
        <v>30000000</v>
      </c>
      <c r="H43" s="223">
        <v>39853623</v>
      </c>
      <c r="I43" s="181">
        <v>1.3284541000000001</v>
      </c>
      <c r="J43" s="182"/>
      <c r="K43" s="182"/>
      <c r="L43" s="182"/>
      <c r="M43" s="182"/>
      <c r="N43" s="182"/>
      <c r="AG43" s="3"/>
      <c r="AH43" s="2"/>
    </row>
    <row r="44" spans="2:35" ht="16.5" customHeight="1" x14ac:dyDescent="0.2">
      <c r="B44" s="53" t="s">
        <v>169</v>
      </c>
      <c r="C44" s="57" t="s">
        <v>170</v>
      </c>
      <c r="D44" s="115">
        <v>20052397</v>
      </c>
      <c r="E44" s="115">
        <v>40197993</v>
      </c>
      <c r="F44" s="115">
        <v>0</v>
      </c>
      <c r="G44" s="115">
        <v>60250390</v>
      </c>
      <c r="H44" s="188">
        <v>57170684</v>
      </c>
      <c r="I44" s="180">
        <v>0.94888487858750792</v>
      </c>
      <c r="J44" s="182"/>
      <c r="K44" s="182"/>
      <c r="L44" s="182"/>
      <c r="M44" s="182"/>
      <c r="N44" s="182"/>
      <c r="AF44" s="175">
        <f t="shared" si="1"/>
        <v>60250389.051115118</v>
      </c>
      <c r="AH44" s="68"/>
      <c r="AI44" s="175"/>
    </row>
    <row r="45" spans="2:35" ht="16.5" customHeight="1" x14ac:dyDescent="0.2">
      <c r="B45" s="55" t="s">
        <v>239</v>
      </c>
      <c r="C45" s="54" t="s">
        <v>240</v>
      </c>
      <c r="D45" s="79">
        <v>19952397</v>
      </c>
      <c r="E45" s="59"/>
      <c r="F45" s="59"/>
      <c r="G45" s="139">
        <v>19952397</v>
      </c>
      <c r="H45" s="223">
        <v>16946054</v>
      </c>
      <c r="I45" s="181">
        <v>0.84932421903994793</v>
      </c>
      <c r="J45" s="182"/>
      <c r="K45" s="182"/>
      <c r="L45" s="182"/>
      <c r="M45" s="182"/>
      <c r="N45" s="182"/>
      <c r="AH45" s="2"/>
      <c r="AI45" s="175"/>
    </row>
    <row r="46" spans="2:35" ht="16.5" customHeight="1" x14ac:dyDescent="0.2">
      <c r="B46" s="55" t="s">
        <v>241</v>
      </c>
      <c r="C46" s="54" t="s">
        <v>295</v>
      </c>
      <c r="D46" s="59"/>
      <c r="E46" s="59">
        <v>40197993</v>
      </c>
      <c r="F46" s="59"/>
      <c r="G46" s="139">
        <v>40197993</v>
      </c>
      <c r="H46" s="224">
        <v>40197993</v>
      </c>
      <c r="I46" s="181">
        <v>1</v>
      </c>
      <c r="J46" s="182"/>
      <c r="K46" s="182"/>
      <c r="L46" s="182"/>
      <c r="M46" s="182"/>
      <c r="N46" s="182"/>
      <c r="AH46" s="2"/>
      <c r="AI46" s="175"/>
    </row>
    <row r="47" spans="2:35" ht="16.5" customHeight="1" x14ac:dyDescent="0.2">
      <c r="B47" s="55" t="s">
        <v>294</v>
      </c>
      <c r="C47" s="54" t="s">
        <v>242</v>
      </c>
      <c r="D47" s="59">
        <v>100000</v>
      </c>
      <c r="E47" s="59"/>
      <c r="F47" s="59"/>
      <c r="G47" s="139">
        <v>100000</v>
      </c>
      <c r="H47" s="139">
        <v>26637</v>
      </c>
      <c r="I47" s="181">
        <v>0.26637</v>
      </c>
      <c r="J47" s="182"/>
      <c r="K47" s="182"/>
      <c r="L47" s="182"/>
      <c r="M47" s="182"/>
      <c r="N47" s="182"/>
      <c r="AH47" s="2"/>
      <c r="AI47" s="175"/>
    </row>
    <row r="48" spans="2:35" ht="16.5" customHeight="1" x14ac:dyDescent="0.2">
      <c r="B48" s="53" t="s">
        <v>171</v>
      </c>
      <c r="C48" s="57" t="s">
        <v>172</v>
      </c>
      <c r="D48" s="115">
        <v>13383433176</v>
      </c>
      <c r="E48" s="115">
        <v>0</v>
      </c>
      <c r="F48" s="115">
        <v>0</v>
      </c>
      <c r="G48" s="115">
        <v>13383433176</v>
      </c>
      <c r="H48" s="188">
        <v>11814651449</v>
      </c>
      <c r="I48" s="180">
        <v>0.88278181641663989</v>
      </c>
      <c r="J48" s="182"/>
      <c r="K48" s="182"/>
      <c r="L48" s="182"/>
      <c r="M48" s="182"/>
      <c r="N48" s="182"/>
      <c r="AF48" s="175">
        <f t="shared" si="1"/>
        <v>13383433175.117218</v>
      </c>
      <c r="AH48" s="2"/>
      <c r="AI48" s="175"/>
    </row>
    <row r="49" spans="2:35" ht="16.5" customHeight="1" x14ac:dyDescent="0.2">
      <c r="B49" s="55" t="s">
        <v>243</v>
      </c>
      <c r="C49" s="54" t="s">
        <v>244</v>
      </c>
      <c r="D49" s="59">
        <v>13125084506</v>
      </c>
      <c r="E49" s="59"/>
      <c r="F49" s="59"/>
      <c r="G49" s="139">
        <v>13125084506</v>
      </c>
      <c r="H49" s="222">
        <v>11761613700</v>
      </c>
      <c r="I49" s="181">
        <v>0.89611717887403297</v>
      </c>
      <c r="J49" s="182"/>
      <c r="K49" s="182"/>
      <c r="L49" s="182"/>
      <c r="M49" s="182"/>
      <c r="N49" s="182"/>
      <c r="AH49" s="2"/>
      <c r="AI49" s="175"/>
    </row>
    <row r="50" spans="2:35" ht="16.5" customHeight="1" x14ac:dyDescent="0.2">
      <c r="B50" s="55" t="s">
        <v>245</v>
      </c>
      <c r="C50" s="54" t="s">
        <v>246</v>
      </c>
      <c r="D50" s="59">
        <v>258348670</v>
      </c>
      <c r="E50" s="59"/>
      <c r="F50" s="59"/>
      <c r="G50" s="139">
        <v>258348670</v>
      </c>
      <c r="H50" s="79">
        <v>53037749</v>
      </c>
      <c r="I50" s="181">
        <v>0.20529522756978003</v>
      </c>
      <c r="J50" s="182"/>
      <c r="K50" s="182"/>
      <c r="L50" s="182"/>
      <c r="M50" s="182"/>
      <c r="N50" s="182"/>
      <c r="AH50" s="2"/>
      <c r="AI50" s="175"/>
    </row>
    <row r="51" spans="2:35" ht="16.5" customHeight="1" x14ac:dyDescent="0.2">
      <c r="B51" s="55" t="s">
        <v>173</v>
      </c>
      <c r="C51" s="54" t="s">
        <v>174</v>
      </c>
      <c r="D51" s="79">
        <v>188950688</v>
      </c>
      <c r="E51" s="59">
        <v>0</v>
      </c>
      <c r="F51" s="59">
        <v>0</v>
      </c>
      <c r="G51" s="59">
        <v>188950688</v>
      </c>
      <c r="H51" s="79">
        <v>0</v>
      </c>
      <c r="I51" s="181">
        <v>0</v>
      </c>
      <c r="J51" s="182"/>
      <c r="K51" s="182"/>
      <c r="L51" s="182"/>
      <c r="M51" s="182"/>
      <c r="N51" s="182"/>
      <c r="AF51" s="175">
        <f t="shared" si="1"/>
        <v>188950688</v>
      </c>
      <c r="AH51" s="67"/>
      <c r="AI51" s="175"/>
    </row>
    <row r="52" spans="2:35" ht="16.5" customHeight="1" x14ac:dyDescent="0.2">
      <c r="B52" s="55" t="s">
        <v>175</v>
      </c>
      <c r="C52" s="54" t="s">
        <v>1</v>
      </c>
      <c r="D52" s="79">
        <v>188950688</v>
      </c>
      <c r="E52" s="59">
        <v>0</v>
      </c>
      <c r="F52" s="59">
        <v>0</v>
      </c>
      <c r="G52" s="185">
        <v>188950688</v>
      </c>
      <c r="H52" s="79">
        <v>0</v>
      </c>
      <c r="I52" s="181">
        <v>0</v>
      </c>
      <c r="J52" s="182"/>
      <c r="K52" s="182"/>
      <c r="L52" s="182"/>
      <c r="M52" s="182"/>
      <c r="N52" s="182"/>
      <c r="AF52" s="175">
        <f t="shared" si="1"/>
        <v>188950688</v>
      </c>
      <c r="AH52" s="107"/>
      <c r="AI52" s="175"/>
    </row>
    <row r="53" spans="2:35" ht="16.5" customHeight="1" x14ac:dyDescent="0.2">
      <c r="B53" s="53" t="s">
        <v>176</v>
      </c>
      <c r="C53" s="57" t="s">
        <v>177</v>
      </c>
      <c r="D53" s="115">
        <v>188950688</v>
      </c>
      <c r="E53" s="115">
        <v>0</v>
      </c>
      <c r="F53" s="116">
        <v>0</v>
      </c>
      <c r="G53" s="179">
        <v>188950688</v>
      </c>
      <c r="H53" s="189">
        <v>0</v>
      </c>
      <c r="I53" s="180">
        <v>0</v>
      </c>
      <c r="J53" s="182"/>
      <c r="K53" s="182"/>
      <c r="L53" s="182"/>
      <c r="M53" s="182"/>
      <c r="N53" s="182"/>
      <c r="AF53" s="175">
        <f t="shared" si="1"/>
        <v>188950688</v>
      </c>
      <c r="AH53" s="107"/>
      <c r="AI53" s="175"/>
    </row>
    <row r="54" spans="2:35" ht="16.5" customHeight="1" x14ac:dyDescent="0.2">
      <c r="B54" s="55" t="s">
        <v>178</v>
      </c>
      <c r="C54" s="54" t="s">
        <v>179</v>
      </c>
      <c r="D54" s="183">
        <v>441879613</v>
      </c>
      <c r="E54" s="183">
        <v>2801669810</v>
      </c>
      <c r="F54" s="183">
        <v>0</v>
      </c>
      <c r="G54" s="183">
        <v>3243549423</v>
      </c>
      <c r="H54" s="139">
        <v>3388868319</v>
      </c>
      <c r="I54" s="181">
        <v>1.044802430007554</v>
      </c>
      <c r="J54" s="182"/>
      <c r="K54" s="182"/>
      <c r="L54" s="182"/>
      <c r="M54" s="182"/>
      <c r="N54" s="182"/>
      <c r="AF54" s="175">
        <f t="shared" si="1"/>
        <v>3243549421.9551973</v>
      </c>
      <c r="AH54" s="67"/>
      <c r="AI54" s="175"/>
    </row>
    <row r="55" spans="2:35" s="2" customFormat="1" ht="16.5" customHeight="1" x14ac:dyDescent="0.2">
      <c r="B55" s="55" t="s">
        <v>180</v>
      </c>
      <c r="C55" s="54" t="s">
        <v>181</v>
      </c>
      <c r="D55" s="59">
        <v>441879613</v>
      </c>
      <c r="E55" s="59">
        <v>0</v>
      </c>
      <c r="F55" s="59">
        <v>0</v>
      </c>
      <c r="G55" s="59">
        <v>441879613</v>
      </c>
      <c r="H55" s="79">
        <v>587198509</v>
      </c>
      <c r="I55" s="181">
        <v>1.3288653554605154</v>
      </c>
      <c r="J55" s="182"/>
      <c r="K55" s="182"/>
      <c r="L55" s="182"/>
      <c r="M55" s="182"/>
      <c r="N55" s="182"/>
      <c r="O55" s="187"/>
      <c r="AF55" s="175">
        <f>+G55-I55</f>
        <v>441879611.67113465</v>
      </c>
      <c r="AH55" s="68"/>
      <c r="AI55" s="175"/>
    </row>
    <row r="56" spans="2:35" s="2" customFormat="1" ht="16.5" customHeight="1" x14ac:dyDescent="0.2">
      <c r="B56" s="55" t="s">
        <v>182</v>
      </c>
      <c r="C56" s="54" t="s">
        <v>183</v>
      </c>
      <c r="D56" s="59">
        <v>434879613</v>
      </c>
      <c r="E56" s="59">
        <v>0</v>
      </c>
      <c r="F56" s="59">
        <v>0</v>
      </c>
      <c r="G56" s="59">
        <v>434879613</v>
      </c>
      <c r="H56" s="79">
        <v>587198509</v>
      </c>
      <c r="I56" s="181">
        <v>1.350255315371613</v>
      </c>
      <c r="J56" s="182"/>
      <c r="K56" s="182"/>
      <c r="L56" s="182"/>
      <c r="M56" s="182"/>
      <c r="N56" s="182"/>
      <c r="O56" s="187"/>
      <c r="AF56" s="175">
        <f>+G56-I56</f>
        <v>434879611.64974469</v>
      </c>
      <c r="AH56" s="68"/>
      <c r="AI56" s="175"/>
    </row>
    <row r="57" spans="2:35" ht="16.5" customHeight="1" x14ac:dyDescent="0.2">
      <c r="B57" s="53" t="s">
        <v>184</v>
      </c>
      <c r="C57" s="57" t="s">
        <v>185</v>
      </c>
      <c r="D57" s="115">
        <v>434879613</v>
      </c>
      <c r="E57" s="115">
        <v>0</v>
      </c>
      <c r="F57" s="115">
        <v>0</v>
      </c>
      <c r="G57" s="115">
        <v>434879613</v>
      </c>
      <c r="H57" s="188">
        <v>587198509</v>
      </c>
      <c r="I57" s="180">
        <v>1.350255315371613</v>
      </c>
      <c r="J57" s="182"/>
      <c r="K57" s="182"/>
      <c r="L57" s="182"/>
      <c r="M57" s="182"/>
      <c r="N57" s="182"/>
      <c r="AF57" s="175">
        <f t="shared" si="1"/>
        <v>434879611.64974469</v>
      </c>
      <c r="AH57" s="67"/>
      <c r="AI57" s="175"/>
    </row>
    <row r="58" spans="2:35" ht="16.5" customHeight="1" x14ac:dyDescent="0.2">
      <c r="B58" s="55" t="s">
        <v>247</v>
      </c>
      <c r="C58" s="54" t="s">
        <v>248</v>
      </c>
      <c r="D58" s="59">
        <v>330504613</v>
      </c>
      <c r="E58" s="115"/>
      <c r="F58" s="115"/>
      <c r="G58" s="139">
        <v>330504613</v>
      </c>
      <c r="H58" s="79">
        <v>426714367</v>
      </c>
      <c r="I58" s="181">
        <v>1.2910995799020815</v>
      </c>
      <c r="J58" s="182"/>
      <c r="K58" s="182"/>
      <c r="L58" s="182"/>
      <c r="M58" s="182"/>
      <c r="N58" s="182"/>
      <c r="AH58" s="67"/>
      <c r="AI58" s="175"/>
    </row>
    <row r="59" spans="2:35" ht="16.5" customHeight="1" x14ac:dyDescent="0.2">
      <c r="B59" s="55" t="s">
        <v>249</v>
      </c>
      <c r="C59" s="54" t="s">
        <v>250</v>
      </c>
      <c r="D59" s="59">
        <v>104375000</v>
      </c>
      <c r="E59" s="115"/>
      <c r="F59" s="115"/>
      <c r="G59" s="139">
        <v>104375000</v>
      </c>
      <c r="H59" s="79">
        <v>160484142</v>
      </c>
      <c r="I59" s="181">
        <v>1.5375726179640719</v>
      </c>
      <c r="J59" s="182"/>
      <c r="K59" s="182"/>
      <c r="L59" s="182"/>
      <c r="M59" s="182"/>
      <c r="N59" s="182"/>
      <c r="AH59" s="67"/>
      <c r="AI59" s="175"/>
    </row>
    <row r="60" spans="2:35" ht="16.5" customHeight="1" x14ac:dyDescent="0.2">
      <c r="B60" s="55" t="s">
        <v>186</v>
      </c>
      <c r="C60" s="54" t="s">
        <v>187</v>
      </c>
      <c r="D60" s="59">
        <v>7000000</v>
      </c>
      <c r="E60" s="59">
        <v>0</v>
      </c>
      <c r="F60" s="59">
        <v>0</v>
      </c>
      <c r="G60" s="59">
        <v>7000000</v>
      </c>
      <c r="H60" s="79">
        <v>0</v>
      </c>
      <c r="I60" s="181">
        <v>0</v>
      </c>
      <c r="J60" s="182"/>
      <c r="K60" s="182"/>
      <c r="L60" s="182"/>
      <c r="M60" s="182"/>
      <c r="N60" s="182"/>
      <c r="AF60" s="175">
        <f>+G60-I60</f>
        <v>7000000</v>
      </c>
      <c r="AH60" s="67"/>
      <c r="AI60" s="175"/>
    </row>
    <row r="61" spans="2:35" ht="16.5" customHeight="1" x14ac:dyDescent="0.2">
      <c r="B61" s="53" t="s">
        <v>188</v>
      </c>
      <c r="C61" s="57" t="s">
        <v>202</v>
      </c>
      <c r="D61" s="188">
        <v>7000000</v>
      </c>
      <c r="E61" s="115"/>
      <c r="F61" s="116"/>
      <c r="G61" s="179">
        <v>7000000</v>
      </c>
      <c r="H61" s="188">
        <v>0</v>
      </c>
      <c r="I61" s="181">
        <v>0</v>
      </c>
      <c r="J61" s="182"/>
      <c r="K61" s="182"/>
      <c r="L61" s="182"/>
      <c r="M61" s="182"/>
      <c r="N61" s="182"/>
      <c r="AF61" s="175">
        <f t="shared" si="1"/>
        <v>7000000</v>
      </c>
      <c r="AH61" s="67"/>
      <c r="AI61" s="175"/>
    </row>
    <row r="62" spans="2:35" ht="16.5" customHeight="1" x14ac:dyDescent="0.2">
      <c r="B62" s="55" t="s">
        <v>189</v>
      </c>
      <c r="C62" s="54" t="s">
        <v>190</v>
      </c>
      <c r="D62" s="59">
        <v>0</v>
      </c>
      <c r="E62" s="59">
        <v>2801669810</v>
      </c>
      <c r="F62" s="116">
        <v>0</v>
      </c>
      <c r="G62" s="139">
        <v>2801669810</v>
      </c>
      <c r="H62" s="139">
        <v>2801669810</v>
      </c>
      <c r="I62" s="181">
        <v>1</v>
      </c>
      <c r="J62" s="182"/>
      <c r="K62" s="182"/>
      <c r="L62" s="182"/>
      <c r="M62" s="182"/>
      <c r="N62" s="182"/>
      <c r="AF62" s="175">
        <f t="shared" si="1"/>
        <v>2801669809</v>
      </c>
      <c r="AH62" s="67"/>
      <c r="AI62" s="175"/>
    </row>
    <row r="63" spans="2:35" ht="16.5" customHeight="1" x14ac:dyDescent="0.2">
      <c r="B63" s="55" t="s">
        <v>191</v>
      </c>
      <c r="C63" s="54" t="s">
        <v>192</v>
      </c>
      <c r="D63" s="59">
        <v>0</v>
      </c>
      <c r="E63" s="59">
        <v>2801669810</v>
      </c>
      <c r="F63" s="116"/>
      <c r="G63" s="139">
        <v>2801669810</v>
      </c>
      <c r="H63" s="139">
        <v>2801669810</v>
      </c>
      <c r="I63" s="181">
        <v>1</v>
      </c>
      <c r="J63" s="182"/>
      <c r="K63" s="182"/>
      <c r="L63" s="182"/>
      <c r="M63" s="182"/>
      <c r="N63" s="182"/>
      <c r="AH63" s="67"/>
      <c r="AI63" s="175"/>
    </row>
    <row r="64" spans="2:35" ht="16.5" customHeight="1" x14ac:dyDescent="0.2">
      <c r="B64" s="55" t="s">
        <v>256</v>
      </c>
      <c r="C64" s="54" t="s">
        <v>136</v>
      </c>
      <c r="D64" s="59"/>
      <c r="E64" s="59">
        <v>2500000000</v>
      </c>
      <c r="F64" s="116"/>
      <c r="G64" s="139">
        <v>2500000000</v>
      </c>
      <c r="H64" s="132">
        <v>2500000000</v>
      </c>
      <c r="I64" s="181">
        <v>1</v>
      </c>
      <c r="J64" s="182"/>
      <c r="K64" s="182"/>
      <c r="L64" s="182"/>
      <c r="M64" s="182"/>
      <c r="N64" s="182"/>
      <c r="AH64" s="67"/>
      <c r="AI64" s="175"/>
    </row>
    <row r="65" spans="1:36" ht="16.5" customHeight="1" x14ac:dyDescent="0.2">
      <c r="B65" s="55" t="s">
        <v>292</v>
      </c>
      <c r="C65" s="54" t="s">
        <v>293</v>
      </c>
      <c r="D65" s="59"/>
      <c r="E65" s="59">
        <v>82669810</v>
      </c>
      <c r="F65" s="116"/>
      <c r="G65" s="139">
        <v>82669810</v>
      </c>
      <c r="H65" s="79">
        <v>82669810</v>
      </c>
      <c r="I65" s="181">
        <v>1</v>
      </c>
      <c r="J65" s="182"/>
      <c r="K65" s="182"/>
      <c r="L65" s="182"/>
      <c r="M65" s="182"/>
      <c r="N65" s="182"/>
      <c r="AH65" s="67"/>
      <c r="AI65" s="175"/>
    </row>
    <row r="66" spans="1:36" ht="16.5" customHeight="1" x14ac:dyDescent="0.2">
      <c r="B66" s="103" t="s">
        <v>309</v>
      </c>
      <c r="C66" s="104" t="s">
        <v>306</v>
      </c>
      <c r="D66" s="79"/>
      <c r="E66" s="79">
        <v>219000000</v>
      </c>
      <c r="F66" s="221"/>
      <c r="G66" s="139">
        <v>219000000</v>
      </c>
      <c r="H66" s="79">
        <v>219000000</v>
      </c>
      <c r="I66" s="181"/>
      <c r="J66" s="182"/>
      <c r="K66" s="182"/>
      <c r="L66" s="182"/>
      <c r="M66" s="182"/>
      <c r="N66" s="182"/>
      <c r="AH66" s="67"/>
      <c r="AI66" s="175"/>
    </row>
    <row r="67" spans="1:36" s="2" customFormat="1" ht="16.5" customHeight="1" x14ac:dyDescent="0.2">
      <c r="B67" s="53" t="s">
        <v>201</v>
      </c>
      <c r="C67" s="57" t="s">
        <v>193</v>
      </c>
      <c r="D67" s="115">
        <v>508466570</v>
      </c>
      <c r="E67" s="115">
        <v>0</v>
      </c>
      <c r="F67" s="115">
        <v>0</v>
      </c>
      <c r="G67" s="115">
        <v>508466570</v>
      </c>
      <c r="H67" s="188">
        <v>501604732</v>
      </c>
      <c r="I67" s="180">
        <v>0.98650483944303358</v>
      </c>
      <c r="J67" s="182"/>
      <c r="K67" s="182"/>
      <c r="L67" s="182"/>
      <c r="M67" s="182"/>
      <c r="N67" s="182"/>
      <c r="O67" s="187"/>
      <c r="AF67" s="175">
        <f t="shared" si="1"/>
        <v>508466569.01349515</v>
      </c>
      <c r="AH67" s="68"/>
      <c r="AI67" s="175"/>
    </row>
    <row r="68" spans="1:36" s="2" customFormat="1" ht="16.5" customHeight="1" x14ac:dyDescent="0.2">
      <c r="B68" s="55" t="s">
        <v>194</v>
      </c>
      <c r="C68" s="54" t="s">
        <v>195</v>
      </c>
      <c r="D68" s="59">
        <v>508466570</v>
      </c>
      <c r="E68" s="59">
        <v>0</v>
      </c>
      <c r="F68" s="59">
        <v>0</v>
      </c>
      <c r="G68" s="59">
        <v>508466570</v>
      </c>
      <c r="H68" s="79">
        <v>501604732</v>
      </c>
      <c r="I68" s="181">
        <v>0.98650483944303358</v>
      </c>
      <c r="J68" s="182"/>
      <c r="K68" s="182"/>
      <c r="L68" s="182"/>
      <c r="M68" s="182"/>
      <c r="N68" s="182"/>
      <c r="O68" s="187"/>
      <c r="AF68" s="175">
        <f t="shared" si="1"/>
        <v>508466569.01349515</v>
      </c>
      <c r="AH68" s="108"/>
      <c r="AI68" s="175"/>
    </row>
    <row r="69" spans="1:36" ht="16.5" customHeight="1" x14ac:dyDescent="0.2">
      <c r="B69" s="55" t="s">
        <v>196</v>
      </c>
      <c r="C69" s="54" t="s">
        <v>2</v>
      </c>
      <c r="D69" s="59">
        <v>508466570</v>
      </c>
      <c r="E69" s="59">
        <v>0</v>
      </c>
      <c r="F69" s="59"/>
      <c r="G69" s="59">
        <v>508466570</v>
      </c>
      <c r="H69" s="79">
        <v>501604732</v>
      </c>
      <c r="I69" s="181">
        <v>0.98650483944303358</v>
      </c>
      <c r="J69" s="182"/>
      <c r="K69" s="182"/>
      <c r="L69" s="182"/>
      <c r="M69" s="182"/>
      <c r="N69" s="182"/>
      <c r="AF69" s="175">
        <f t="shared" si="1"/>
        <v>508466569.01349515</v>
      </c>
      <c r="AH69" s="67"/>
    </row>
    <row r="70" spans="1:36" ht="16.5" customHeight="1" x14ac:dyDescent="0.2">
      <c r="B70" s="55" t="s">
        <v>197</v>
      </c>
      <c r="C70" s="54" t="s">
        <v>198</v>
      </c>
      <c r="D70" s="59">
        <v>508466570</v>
      </c>
      <c r="E70" s="59">
        <v>0</v>
      </c>
      <c r="F70" s="59"/>
      <c r="G70" s="59">
        <v>508466570</v>
      </c>
      <c r="H70" s="79">
        <v>501604732</v>
      </c>
      <c r="I70" s="181">
        <v>0.98650483944303358</v>
      </c>
      <c r="J70" s="182"/>
      <c r="K70" s="182"/>
      <c r="L70" s="182"/>
      <c r="M70" s="182"/>
      <c r="N70" s="182"/>
      <c r="AF70" s="175">
        <f t="shared" si="1"/>
        <v>508466569.01349515</v>
      </c>
      <c r="AH70" s="67"/>
    </row>
    <row r="71" spans="1:36" ht="16.5" customHeight="1" x14ac:dyDescent="0.2">
      <c r="A71" s="120"/>
      <c r="B71" s="118" t="s">
        <v>199</v>
      </c>
      <c r="C71" s="54" t="s">
        <v>200</v>
      </c>
      <c r="D71" s="59">
        <v>508466570</v>
      </c>
      <c r="E71" s="59">
        <v>0</v>
      </c>
      <c r="F71" s="59">
        <v>0</v>
      </c>
      <c r="G71" s="59">
        <v>508466570</v>
      </c>
      <c r="H71" s="79">
        <v>501604732</v>
      </c>
      <c r="I71" s="181">
        <v>0.98650483944303358</v>
      </c>
      <c r="J71" s="182"/>
      <c r="K71" s="182"/>
      <c r="L71" s="182"/>
      <c r="M71" s="182"/>
      <c r="N71" s="182"/>
      <c r="AF71" s="175">
        <f t="shared" si="1"/>
        <v>508466569.01349515</v>
      </c>
      <c r="AH71" s="2"/>
    </row>
    <row r="72" spans="1:36" ht="16.5" customHeight="1" x14ac:dyDescent="0.2">
      <c r="A72" s="120"/>
      <c r="B72" s="118" t="s">
        <v>251</v>
      </c>
      <c r="C72" s="54" t="s">
        <v>31</v>
      </c>
      <c r="D72" s="59">
        <v>220457054</v>
      </c>
      <c r="E72" s="59"/>
      <c r="F72" s="59"/>
      <c r="G72" s="79">
        <v>220457054</v>
      </c>
      <c r="H72" s="79">
        <v>217481954</v>
      </c>
      <c r="I72" s="181">
        <v>0.98650485459177006</v>
      </c>
      <c r="J72" s="182"/>
      <c r="K72" s="182"/>
      <c r="L72" s="182"/>
      <c r="M72" s="182"/>
      <c r="N72" s="182"/>
      <c r="AH72" s="68"/>
    </row>
    <row r="73" spans="1:36" ht="16.5" customHeight="1" x14ac:dyDescent="0.2">
      <c r="A73" s="120"/>
      <c r="B73" s="118" t="s">
        <v>252</v>
      </c>
      <c r="C73" s="54" t="s">
        <v>32</v>
      </c>
      <c r="D73" s="59">
        <v>288009516</v>
      </c>
      <c r="E73" s="59"/>
      <c r="F73" s="59"/>
      <c r="G73" s="79">
        <v>288009516</v>
      </c>
      <c r="H73" s="220">
        <v>284122778</v>
      </c>
      <c r="I73" s="181">
        <v>0.98650482784742433</v>
      </c>
      <c r="J73" s="182"/>
      <c r="K73" s="182"/>
      <c r="L73" s="182"/>
      <c r="M73" s="182"/>
      <c r="N73" s="182"/>
      <c r="AH73" s="68"/>
    </row>
    <row r="74" spans="1:36" ht="16.5" customHeight="1" x14ac:dyDescent="0.2">
      <c r="B74" s="216"/>
      <c r="C74" s="60" t="s">
        <v>3</v>
      </c>
      <c r="D74" s="190">
        <v>4768431000</v>
      </c>
      <c r="E74" s="190">
        <v>86000000</v>
      </c>
      <c r="F74" s="190">
        <v>0</v>
      </c>
      <c r="G74" s="190">
        <v>4854431000</v>
      </c>
      <c r="H74" s="190">
        <v>4371258655</v>
      </c>
      <c r="I74" s="191">
        <v>0.90046776954909857</v>
      </c>
      <c r="J74" s="182"/>
      <c r="K74" s="182"/>
      <c r="L74" s="182"/>
      <c r="M74" s="182"/>
      <c r="N74" s="182"/>
      <c r="AF74" s="175">
        <f t="shared" ref="AF74:AF79" si="2">+G74-I74</f>
        <v>4854430999.0995321</v>
      </c>
      <c r="AI74" s="12"/>
    </row>
    <row r="75" spans="1:36" ht="16.5" customHeight="1" x14ac:dyDescent="0.2">
      <c r="B75" s="61"/>
      <c r="C75" s="62" t="s">
        <v>4</v>
      </c>
      <c r="D75" s="192">
        <v>4768431000</v>
      </c>
      <c r="E75" s="192">
        <v>86000000</v>
      </c>
      <c r="F75" s="192">
        <v>0</v>
      </c>
      <c r="G75" s="192">
        <v>4854431000</v>
      </c>
      <c r="H75" s="188">
        <v>4371258655</v>
      </c>
      <c r="I75" s="181">
        <v>0.90046776954909857</v>
      </c>
      <c r="J75" s="182"/>
      <c r="K75" s="182"/>
      <c r="L75" s="182"/>
      <c r="M75" s="182"/>
      <c r="N75" s="182"/>
      <c r="P75" s="12"/>
      <c r="T75" s="175"/>
      <c r="X75" s="13"/>
      <c r="AF75" s="175">
        <f t="shared" si="2"/>
        <v>4854430999.0995321</v>
      </c>
    </row>
    <row r="76" spans="1:36" ht="16.5" customHeight="1" x14ac:dyDescent="0.2">
      <c r="B76" s="63"/>
      <c r="C76" s="64" t="s">
        <v>28</v>
      </c>
      <c r="D76" s="193">
        <v>4684600000</v>
      </c>
      <c r="E76" s="193">
        <v>86000000</v>
      </c>
      <c r="F76" s="193">
        <v>0</v>
      </c>
      <c r="G76" s="79">
        <v>4770600000</v>
      </c>
      <c r="H76" s="132">
        <v>4288983311</v>
      </c>
      <c r="I76" s="181">
        <v>0.89904483943319502</v>
      </c>
      <c r="J76" s="182"/>
      <c r="K76" s="182"/>
      <c r="L76" s="182"/>
      <c r="M76" s="182"/>
      <c r="N76" s="182"/>
      <c r="Q76" s="12"/>
      <c r="T76" s="13" t="str">
        <f>+[1]REP_PAC018_SituacionCupoPACActu!$Z$23</f>
        <v>1.896.610.358,67</v>
      </c>
      <c r="U76" s="13" t="e">
        <f>+T76-I76</f>
        <v>#VALUE!</v>
      </c>
      <c r="V76" s="13"/>
      <c r="X76" s="13"/>
      <c r="AF76" s="175">
        <f t="shared" si="2"/>
        <v>4770599999.100955</v>
      </c>
      <c r="AH76" s="2"/>
      <c r="AI76" s="13"/>
      <c r="AJ76" s="13"/>
    </row>
    <row r="77" spans="1:36" ht="16.5" customHeight="1" x14ac:dyDescent="0.2">
      <c r="B77" s="63"/>
      <c r="C77" s="64" t="s">
        <v>26</v>
      </c>
      <c r="D77" s="193">
        <v>65600000</v>
      </c>
      <c r="E77" s="193">
        <v>0</v>
      </c>
      <c r="F77" s="193">
        <v>0</v>
      </c>
      <c r="G77" s="79">
        <v>65600000</v>
      </c>
      <c r="H77" s="220">
        <v>64044344</v>
      </c>
      <c r="I77" s="181">
        <v>0.97628573170731703</v>
      </c>
      <c r="J77" s="182"/>
      <c r="K77" s="182"/>
      <c r="L77" s="182"/>
      <c r="M77" s="182"/>
      <c r="N77" s="182"/>
      <c r="P77" s="12"/>
      <c r="Q77" s="12"/>
      <c r="T77" s="13" t="e">
        <f>+I76+#REF!+#REF!</f>
        <v>#REF!</v>
      </c>
      <c r="X77" s="12"/>
      <c r="AF77" s="175">
        <f t="shared" si="2"/>
        <v>65599999.023714267</v>
      </c>
      <c r="AH77" s="2"/>
      <c r="AI77" s="13"/>
      <c r="AJ77" s="13"/>
    </row>
    <row r="78" spans="1:36" ht="16.5" customHeight="1" x14ac:dyDescent="0.2">
      <c r="B78" s="63"/>
      <c r="C78" s="64" t="s">
        <v>27</v>
      </c>
      <c r="D78" s="193">
        <v>18231000</v>
      </c>
      <c r="E78" s="193">
        <v>0</v>
      </c>
      <c r="F78" s="193">
        <v>0</v>
      </c>
      <c r="G78" s="79">
        <v>18231000</v>
      </c>
      <c r="H78" s="79">
        <v>18231000</v>
      </c>
      <c r="I78" s="181">
        <v>1</v>
      </c>
      <c r="J78" s="182"/>
      <c r="K78" s="182"/>
      <c r="L78" s="182"/>
      <c r="M78" s="182"/>
      <c r="N78" s="182"/>
      <c r="T78" s="13"/>
      <c r="X78" s="12"/>
      <c r="AF78" s="175">
        <f t="shared" si="2"/>
        <v>18230999</v>
      </c>
      <c r="AH78" s="2"/>
      <c r="AI78" s="13"/>
    </row>
    <row r="79" spans="1:36" ht="16.5" customHeight="1" thickBot="1" x14ac:dyDescent="0.25">
      <c r="B79" s="65"/>
      <c r="C79" s="66" t="s">
        <v>102</v>
      </c>
      <c r="D79" s="122">
        <v>54244426389</v>
      </c>
      <c r="E79" s="122">
        <v>12423254500</v>
      </c>
      <c r="F79" s="122">
        <v>2919321768</v>
      </c>
      <c r="G79" s="122">
        <v>63748359121</v>
      </c>
      <c r="H79" s="194">
        <v>49690674654</v>
      </c>
      <c r="I79" s="195">
        <v>0.7794816264946165</v>
      </c>
      <c r="J79" s="182"/>
      <c r="K79" s="182"/>
      <c r="L79" s="182"/>
      <c r="M79" s="182"/>
      <c r="N79" s="182"/>
      <c r="P79" s="12"/>
      <c r="AF79" s="175">
        <f t="shared" si="2"/>
        <v>63748359120.22052</v>
      </c>
      <c r="AH79" s="196"/>
      <c r="AI79" s="12"/>
    </row>
    <row r="80" spans="1:36" ht="16.5" customHeight="1" x14ac:dyDescent="0.2">
      <c r="B80" s="89"/>
      <c r="C80" s="90"/>
      <c r="D80" s="197"/>
      <c r="E80" s="197"/>
      <c r="F80" s="197"/>
      <c r="G80" s="197"/>
      <c r="H80" s="197"/>
      <c r="I80" s="197"/>
      <c r="J80" s="182"/>
      <c r="K80" s="182"/>
      <c r="L80" s="182"/>
      <c r="M80" s="182"/>
      <c r="N80" s="182"/>
      <c r="P80" s="12"/>
      <c r="AH80" s="86">
        <f>+I79-I80</f>
        <v>0.7794816264946165</v>
      </c>
      <c r="AI80" s="12"/>
    </row>
    <row r="81" spans="2:35" ht="16.5" customHeight="1" thickBot="1" x14ac:dyDescent="0.25">
      <c r="B81" s="126"/>
      <c r="C81" s="127"/>
      <c r="D81" s="128"/>
      <c r="E81" s="129"/>
      <c r="F81" s="129"/>
      <c r="G81" s="215"/>
      <c r="H81" s="137"/>
      <c r="I81" s="130"/>
      <c r="J81" s="182"/>
      <c r="K81" s="182"/>
      <c r="L81" s="182"/>
      <c r="M81" s="182"/>
      <c r="N81" s="182"/>
      <c r="P81" s="12"/>
      <c r="AH81" s="12"/>
      <c r="AI81" s="12"/>
    </row>
    <row r="82" spans="2:35" ht="16.5" customHeight="1" x14ac:dyDescent="0.2">
      <c r="B82" s="238"/>
      <c r="C82" s="239"/>
      <c r="D82" s="239"/>
      <c r="E82" s="239"/>
      <c r="F82" s="239"/>
      <c r="G82" s="239"/>
      <c r="H82" s="239"/>
      <c r="I82" s="240"/>
      <c r="J82" s="182"/>
      <c r="K82" s="182"/>
      <c r="L82" s="182"/>
      <c r="M82" s="182"/>
      <c r="N82" s="182"/>
      <c r="P82" s="12"/>
      <c r="AH82" s="12"/>
      <c r="AI82" s="12"/>
    </row>
    <row r="83" spans="2:35" ht="16.5" customHeight="1" x14ac:dyDescent="0.2">
      <c r="B83" s="82">
        <v>311001</v>
      </c>
      <c r="C83" s="78" t="s">
        <v>25</v>
      </c>
      <c r="D83" s="81"/>
      <c r="E83" s="80"/>
      <c r="F83" s="80"/>
      <c r="G83" s="80">
        <f>+D83+E83</f>
        <v>0</v>
      </c>
      <c r="H83" s="125"/>
      <c r="I83" s="123"/>
      <c r="J83" s="182"/>
      <c r="K83" s="182"/>
      <c r="L83" s="182"/>
      <c r="M83" s="182"/>
      <c r="N83" s="182"/>
      <c r="P83" s="12"/>
      <c r="AH83" s="67"/>
      <c r="AI83" s="12"/>
    </row>
    <row r="84" spans="2:35" ht="16.5" customHeight="1" x14ac:dyDescent="0.2">
      <c r="B84" s="82">
        <v>410001</v>
      </c>
      <c r="C84" s="78" t="s">
        <v>87</v>
      </c>
      <c r="D84" s="88">
        <v>9809286</v>
      </c>
      <c r="E84" s="80"/>
      <c r="F84" s="80"/>
      <c r="G84" s="80">
        <v>9809286</v>
      </c>
      <c r="H84" s="125">
        <v>9700000</v>
      </c>
      <c r="I84" s="123"/>
      <c r="J84" s="182"/>
      <c r="K84" s="182"/>
      <c r="L84" s="182"/>
      <c r="M84" s="182"/>
      <c r="N84" s="182"/>
      <c r="P84" s="12"/>
      <c r="AH84" s="86"/>
      <c r="AI84" s="12"/>
    </row>
    <row r="85" spans="2:35" ht="16.5" customHeight="1" x14ac:dyDescent="0.2">
      <c r="B85" s="82">
        <v>410002</v>
      </c>
      <c r="C85" s="78" t="s">
        <v>88</v>
      </c>
      <c r="D85" s="88">
        <v>1514460.9299999997</v>
      </c>
      <c r="E85" s="80"/>
      <c r="F85" s="80"/>
      <c r="G85" s="80">
        <v>1514988</v>
      </c>
      <c r="H85" s="125">
        <v>1514988</v>
      </c>
      <c r="I85" s="123"/>
      <c r="J85" s="182"/>
      <c r="K85" s="182"/>
      <c r="L85" s="182"/>
      <c r="M85" s="182"/>
      <c r="N85" s="182"/>
      <c r="P85" s="12"/>
      <c r="AH85" s="86"/>
      <c r="AI85" s="12"/>
    </row>
    <row r="86" spans="2:35" ht="16.5" customHeight="1" thickBot="1" x14ac:dyDescent="0.25">
      <c r="B86" s="83"/>
      <c r="C86" s="84" t="s">
        <v>103</v>
      </c>
      <c r="D86" s="85">
        <v>11323746.93</v>
      </c>
      <c r="E86" s="85">
        <v>0</v>
      </c>
      <c r="F86" s="85"/>
      <c r="G86" s="85">
        <v>11324274</v>
      </c>
      <c r="H86" s="85">
        <v>11214988</v>
      </c>
      <c r="I86" s="124"/>
      <c r="J86" s="182"/>
      <c r="K86" s="182"/>
      <c r="L86" s="182"/>
      <c r="M86" s="182"/>
      <c r="N86" s="182"/>
      <c r="P86" s="12"/>
      <c r="AH86" s="77"/>
      <c r="AI86" s="12"/>
    </row>
    <row r="87" spans="2:35" x14ac:dyDescent="0.2">
      <c r="B87" s="1"/>
      <c r="G87" s="1"/>
      <c r="J87" s="182"/>
      <c r="K87" s="182"/>
      <c r="L87" s="182"/>
      <c r="M87" s="182"/>
      <c r="N87" s="182"/>
      <c r="P87" s="12"/>
      <c r="AH87" s="77"/>
      <c r="AI87" s="12"/>
    </row>
    <row r="88" spans="2:35" ht="12.75" thickBot="1" x14ac:dyDescent="0.25">
      <c r="B88" s="1"/>
      <c r="G88" s="1"/>
      <c r="J88" s="182"/>
      <c r="K88" s="182"/>
      <c r="L88" s="182"/>
      <c r="M88" s="182"/>
      <c r="N88" s="182"/>
      <c r="P88" s="12"/>
      <c r="AH88" s="77"/>
      <c r="AI88" s="12"/>
    </row>
    <row r="89" spans="2:35" x14ac:dyDescent="0.2">
      <c r="B89" s="226" t="s">
        <v>22</v>
      </c>
      <c r="C89" s="227"/>
      <c r="D89" s="227"/>
      <c r="E89" s="227"/>
      <c r="F89" s="227"/>
      <c r="G89" s="227"/>
      <c r="H89" s="227"/>
      <c r="I89" s="228"/>
      <c r="J89" s="182"/>
      <c r="K89" s="182"/>
      <c r="L89" s="182"/>
      <c r="M89" s="182"/>
      <c r="N89" s="182"/>
      <c r="P89" s="12"/>
      <c r="AH89" s="77"/>
      <c r="AI89" s="12"/>
    </row>
    <row r="90" spans="2:35" x14ac:dyDescent="0.2">
      <c r="B90" s="229" t="s">
        <v>13</v>
      </c>
      <c r="C90" s="230"/>
      <c r="D90" s="230"/>
      <c r="E90" s="230"/>
      <c r="F90" s="230"/>
      <c r="G90" s="230"/>
      <c r="H90" s="230"/>
      <c r="I90" s="231"/>
      <c r="J90" s="182"/>
      <c r="K90" s="182"/>
      <c r="L90" s="182"/>
      <c r="M90" s="182"/>
      <c r="N90" s="182"/>
      <c r="P90" s="12"/>
      <c r="AH90" s="77"/>
      <c r="AI90" s="12"/>
    </row>
    <row r="91" spans="2:35" x14ac:dyDescent="0.2">
      <c r="B91" s="229" t="s">
        <v>91</v>
      </c>
      <c r="C91" s="230"/>
      <c r="D91" s="230"/>
      <c r="E91" s="230"/>
      <c r="F91" s="230"/>
      <c r="G91" s="230"/>
      <c r="H91" s="230"/>
      <c r="I91" s="231"/>
      <c r="J91" s="182"/>
      <c r="K91" s="182"/>
      <c r="L91" s="182"/>
      <c r="M91" s="182"/>
      <c r="N91" s="182"/>
      <c r="P91" s="12"/>
      <c r="AH91" s="77"/>
      <c r="AI91" s="12"/>
    </row>
    <row r="92" spans="2:35" ht="12.75" thickBot="1" x14ac:dyDescent="0.25">
      <c r="B92" s="232" t="s">
        <v>307</v>
      </c>
      <c r="C92" s="233"/>
      <c r="D92" s="233"/>
      <c r="E92" s="233"/>
      <c r="F92" s="233"/>
      <c r="G92" s="233"/>
      <c r="H92" s="233"/>
      <c r="I92" s="234"/>
      <c r="J92" s="182"/>
      <c r="K92" s="182"/>
      <c r="L92" s="182"/>
      <c r="M92" s="182"/>
      <c r="N92" s="182"/>
      <c r="P92" s="12"/>
      <c r="AH92" s="77"/>
      <c r="AI92" s="12"/>
    </row>
    <row r="93" spans="2:35" ht="31.5" customHeight="1" thickBot="1" x14ac:dyDescent="0.25">
      <c r="B93" s="24"/>
      <c r="C93" s="51" t="s">
        <v>0</v>
      </c>
      <c r="D93" s="51" t="s">
        <v>23</v>
      </c>
      <c r="E93" s="51" t="s">
        <v>89</v>
      </c>
      <c r="F93" s="51" t="s">
        <v>90</v>
      </c>
      <c r="G93" s="51" t="s">
        <v>24</v>
      </c>
      <c r="H93" s="131" t="s">
        <v>305</v>
      </c>
      <c r="I93" s="52" t="s">
        <v>265</v>
      </c>
      <c r="M93" s="175"/>
      <c r="P93" s="12"/>
      <c r="AH93" s="77"/>
      <c r="AI93" s="12"/>
    </row>
    <row r="94" spans="2:35" ht="15" customHeight="1" x14ac:dyDescent="0.2">
      <c r="B94" s="55" t="s">
        <v>253</v>
      </c>
      <c r="C94" s="121" t="s">
        <v>254</v>
      </c>
      <c r="D94" s="56">
        <v>79057608517</v>
      </c>
      <c r="E94" s="91">
        <v>0</v>
      </c>
      <c r="F94" s="97">
        <v>0</v>
      </c>
      <c r="G94" s="79">
        <v>79057608517</v>
      </c>
      <c r="H94" s="132">
        <v>37516272556</v>
      </c>
      <c r="I94" s="198">
        <v>0.47454347860690427</v>
      </c>
      <c r="J94" s="87"/>
      <c r="M94" s="175"/>
      <c r="P94" s="12"/>
      <c r="AH94" s="77"/>
      <c r="AI94" s="12"/>
    </row>
    <row r="95" spans="2:35" ht="15" customHeight="1" thickBot="1" x14ac:dyDescent="0.25">
      <c r="B95" s="65"/>
      <c r="C95" s="66" t="s">
        <v>255</v>
      </c>
      <c r="D95" s="122">
        <v>79057608517</v>
      </c>
      <c r="E95" s="122">
        <v>0</v>
      </c>
      <c r="F95" s="122">
        <v>0</v>
      </c>
      <c r="G95" s="122">
        <v>79057608517</v>
      </c>
      <c r="H95" s="122">
        <v>37516272556</v>
      </c>
      <c r="I95" s="195">
        <v>0.47454347860690427</v>
      </c>
      <c r="M95" s="175"/>
      <c r="P95" s="12"/>
      <c r="AH95" s="77"/>
      <c r="AI95" s="12"/>
    </row>
    <row r="96" spans="2:35" x14ac:dyDescent="0.2">
      <c r="B96" s="1"/>
      <c r="G96" s="1"/>
      <c r="M96" s="175"/>
      <c r="P96" s="12"/>
      <c r="AH96" s="77"/>
      <c r="AI96" s="12"/>
    </row>
    <row r="97" spans="2:35" x14ac:dyDescent="0.2">
      <c r="B97" s="1"/>
      <c r="G97" s="1"/>
      <c r="M97" s="175"/>
      <c r="P97" s="12"/>
      <c r="AH97" s="77"/>
      <c r="AI97" s="12"/>
    </row>
    <row r="98" spans="2:35" x14ac:dyDescent="0.2">
      <c r="B98" s="1"/>
      <c r="G98" s="1"/>
      <c r="H98" s="175"/>
      <c r="M98" s="175"/>
      <c r="P98" s="12"/>
      <c r="AH98" s="77"/>
      <c r="AI98" s="12"/>
    </row>
    <row r="99" spans="2:35" x14ac:dyDescent="0.2">
      <c r="B99" s="1"/>
      <c r="G99" s="1"/>
      <c r="H99" s="175"/>
      <c r="J99" s="12"/>
      <c r="L99" s="175"/>
      <c r="M99" s="175"/>
      <c r="P99" s="12"/>
      <c r="AH99" s="77"/>
      <c r="AI99" s="12"/>
    </row>
    <row r="100" spans="2:35" x14ac:dyDescent="0.2">
      <c r="B100" s="1"/>
      <c r="G100" s="1"/>
      <c r="H100" s="175"/>
      <c r="J100" s="12"/>
      <c r="L100" s="175"/>
      <c r="M100" s="175"/>
      <c r="P100" s="12"/>
      <c r="AH100" s="77"/>
      <c r="AI100" s="12"/>
    </row>
    <row r="101" spans="2:35" x14ac:dyDescent="0.2">
      <c r="B101" s="1"/>
      <c r="G101" s="1"/>
      <c r="H101" s="175"/>
      <c r="J101" s="12"/>
      <c r="L101" s="175"/>
      <c r="M101" s="175"/>
      <c r="P101" s="12"/>
      <c r="AH101" s="77"/>
      <c r="AI101" s="12"/>
    </row>
    <row r="102" spans="2:35" x14ac:dyDescent="0.2">
      <c r="B102" s="1"/>
      <c r="G102" s="1"/>
      <c r="J102" s="12"/>
      <c r="L102" s="175"/>
      <c r="M102" s="175"/>
      <c r="P102" s="12"/>
      <c r="AH102" s="77"/>
      <c r="AI102" s="12"/>
    </row>
    <row r="103" spans="2:35" x14ac:dyDescent="0.2">
      <c r="B103" s="1"/>
      <c r="G103" s="1"/>
      <c r="J103" s="3"/>
      <c r="AI103" s="12"/>
    </row>
    <row r="104" spans="2:35" x14ac:dyDescent="0.2">
      <c r="B104" s="1"/>
      <c r="G104" s="1"/>
      <c r="J104" s="3"/>
    </row>
    <row r="105" spans="2:35" x14ac:dyDescent="0.2">
      <c r="B105" s="1"/>
      <c r="G105" s="1"/>
      <c r="J105" s="3"/>
    </row>
    <row r="106" spans="2:35" x14ac:dyDescent="0.2">
      <c r="B106" s="1"/>
      <c r="G106" s="1"/>
      <c r="J106" s="3"/>
    </row>
    <row r="107" spans="2:35" x14ac:dyDescent="0.2">
      <c r="B107" s="1"/>
      <c r="G107" s="1"/>
      <c r="AI107" s="12"/>
    </row>
    <row r="108" spans="2:35" x14ac:dyDescent="0.2">
      <c r="B108" s="1"/>
      <c r="G108" s="1"/>
    </row>
    <row r="109" spans="2:35" x14ac:dyDescent="0.2">
      <c r="B109" s="1"/>
      <c r="G109" s="1"/>
    </row>
    <row r="110" spans="2:35" x14ac:dyDescent="0.2">
      <c r="B110" s="1"/>
      <c r="G110" s="1"/>
    </row>
    <row r="111" spans="2:35" x14ac:dyDescent="0.2">
      <c r="B111" s="1"/>
      <c r="G111" s="1"/>
    </row>
    <row r="112" spans="2:35" x14ac:dyDescent="0.2">
      <c r="B112" s="1"/>
      <c r="G112" s="1"/>
    </row>
    <row r="113" spans="2:7" x14ac:dyDescent="0.2">
      <c r="B113" s="1"/>
      <c r="G113" s="1"/>
    </row>
    <row r="114" spans="2:7" x14ac:dyDescent="0.2">
      <c r="B114" s="1"/>
      <c r="G114" s="1"/>
    </row>
    <row r="115" spans="2:7" x14ac:dyDescent="0.2">
      <c r="B115" s="1"/>
      <c r="G115" s="1"/>
    </row>
    <row r="116" spans="2:7" x14ac:dyDescent="0.2">
      <c r="B116" s="1"/>
      <c r="G116" s="1"/>
    </row>
    <row r="117" spans="2:7" x14ac:dyDescent="0.2">
      <c r="B117" s="1"/>
      <c r="G117" s="1"/>
    </row>
    <row r="118" spans="2:7" x14ac:dyDescent="0.2">
      <c r="B118" s="1"/>
      <c r="G118" s="1"/>
    </row>
    <row r="119" spans="2:7" x14ac:dyDescent="0.2">
      <c r="B119" s="1"/>
      <c r="G119" s="1"/>
    </row>
    <row r="120" spans="2:7" x14ac:dyDescent="0.2">
      <c r="B120" s="1"/>
      <c r="G120" s="1"/>
    </row>
    <row r="121" spans="2:7" x14ac:dyDescent="0.2">
      <c r="B121" s="1"/>
      <c r="G121" s="1"/>
    </row>
  </sheetData>
  <mergeCells count="10">
    <mergeCell ref="B89:I89"/>
    <mergeCell ref="B90:I90"/>
    <mergeCell ref="B91:I91"/>
    <mergeCell ref="B92:I92"/>
    <mergeCell ref="B1:I1"/>
    <mergeCell ref="B2:I2"/>
    <mergeCell ref="B3:I3"/>
    <mergeCell ref="B4:I4"/>
    <mergeCell ref="B5:I5"/>
    <mergeCell ref="B82:I82"/>
  </mergeCells>
  <pageMargins left="0.56999999999999995" right="0.72" top="0.35433070866141736" bottom="0.31496062992125984" header="0.31496062992125984" footer="0.31496062992125984"/>
  <pageSetup scale="54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4"/>
  <sheetViews>
    <sheetView topLeftCell="G1" zoomScaleNormal="100" workbookViewId="0">
      <pane ySplit="1" topLeftCell="A104" activePane="bottomLeft" state="frozen"/>
      <selection pane="bottomLeft" activeCell="N112" sqref="N112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6.140625" style="4" bestFit="1" customWidth="1"/>
    <col min="4" max="5" width="15.5703125" style="4" customWidth="1"/>
    <col min="6" max="6" width="16.140625" style="4" bestFit="1" customWidth="1"/>
    <col min="7" max="7" width="17.42578125" style="4" customWidth="1"/>
    <col min="8" max="8" width="8.140625" style="4" customWidth="1"/>
    <col min="9" max="9" width="16.140625" style="4" customWidth="1"/>
    <col min="10" max="10" width="16.28515625" style="4" customWidth="1"/>
    <col min="11" max="11" width="17.85546875" style="4" customWidth="1"/>
    <col min="12" max="12" width="16.85546875" style="4" bestFit="1" customWidth="1"/>
    <col min="13" max="13" width="17.140625" style="4" customWidth="1"/>
    <col min="14" max="14" width="8.5703125" style="4" customWidth="1"/>
    <col min="15" max="15" width="16.140625" style="4" bestFit="1" customWidth="1"/>
    <col min="16" max="16" width="16.85546875" style="4" bestFit="1" customWidth="1"/>
    <col min="17" max="17" width="18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51" t="s">
        <v>15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</row>
    <row r="2" spans="1:22" x14ac:dyDescent="0.2">
      <c r="A2" s="252" t="s">
        <v>16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4"/>
    </row>
    <row r="3" spans="1:22" x14ac:dyDescent="0.2">
      <c r="A3" s="255" t="s">
        <v>13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7"/>
    </row>
    <row r="4" spans="1:22" x14ac:dyDescent="0.2">
      <c r="A4" s="255" t="s">
        <v>91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7"/>
    </row>
    <row r="5" spans="1:22" ht="13.5" thickBot="1" x14ac:dyDescent="0.25">
      <c r="A5" s="258" t="s">
        <v>303</v>
      </c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60"/>
    </row>
    <row r="6" spans="1:22" s="19" customFormat="1" ht="42" customHeight="1" thickBot="1" x14ac:dyDescent="0.25">
      <c r="A6" s="18"/>
      <c r="B6" s="249" t="s">
        <v>5</v>
      </c>
      <c r="C6" s="246" t="s">
        <v>6</v>
      </c>
      <c r="D6" s="247"/>
      <c r="E6" s="247"/>
      <c r="F6" s="247"/>
      <c r="G6" s="247"/>
      <c r="H6" s="211"/>
      <c r="I6" s="246" t="s">
        <v>7</v>
      </c>
      <c r="J6" s="247"/>
      <c r="K6" s="247"/>
      <c r="L6" s="247"/>
      <c r="M6" s="247"/>
      <c r="N6" s="211"/>
      <c r="O6" s="246" t="s">
        <v>289</v>
      </c>
      <c r="P6" s="250"/>
      <c r="Q6" s="250"/>
      <c r="R6" s="248"/>
    </row>
    <row r="7" spans="1:22" s="19" customFormat="1" ht="35.25" customHeight="1" thickBot="1" x14ac:dyDescent="0.25">
      <c r="A7" s="23"/>
      <c r="B7" s="245"/>
      <c r="C7" s="210" t="s">
        <v>300</v>
      </c>
      <c r="D7" s="32" t="s">
        <v>287</v>
      </c>
      <c r="E7" s="32" t="s">
        <v>288</v>
      </c>
      <c r="F7" s="32" t="s">
        <v>18</v>
      </c>
      <c r="G7" s="32" t="s">
        <v>19</v>
      </c>
      <c r="H7" s="32" t="s">
        <v>301</v>
      </c>
      <c r="I7" s="210" t="s">
        <v>300</v>
      </c>
      <c r="J7" s="32" t="s">
        <v>287</v>
      </c>
      <c r="K7" s="32" t="s">
        <v>288</v>
      </c>
      <c r="L7" s="32" t="s">
        <v>18</v>
      </c>
      <c r="M7" s="212" t="s">
        <v>19</v>
      </c>
      <c r="N7" s="210" t="s">
        <v>301</v>
      </c>
      <c r="O7" s="210" t="s">
        <v>17</v>
      </c>
      <c r="P7" s="210" t="s">
        <v>19</v>
      </c>
      <c r="Q7" s="32" t="s">
        <v>20</v>
      </c>
      <c r="R7" s="32" t="s">
        <v>301</v>
      </c>
    </row>
    <row r="8" spans="1:22" s="6" customFormat="1" ht="16.899999999999999" customHeight="1" x14ac:dyDescent="0.2">
      <c r="A8" s="22" t="s">
        <v>104</v>
      </c>
      <c r="B8" s="33" t="s">
        <v>8</v>
      </c>
      <c r="C8" s="34">
        <v>5304251864</v>
      </c>
      <c r="D8" s="34">
        <v>400147539</v>
      </c>
      <c r="E8" s="34">
        <v>733074774</v>
      </c>
      <c r="F8" s="34">
        <v>4971324629</v>
      </c>
      <c r="G8" s="34">
        <v>3995084982</v>
      </c>
      <c r="H8" s="152">
        <v>0.80362585028039613</v>
      </c>
      <c r="I8" s="162"/>
      <c r="J8" s="35"/>
      <c r="K8" s="35"/>
      <c r="L8" s="35"/>
      <c r="M8" s="35"/>
      <c r="N8" s="169"/>
      <c r="O8" s="174">
        <v>4971324629</v>
      </c>
      <c r="P8" s="36">
        <v>3995084982</v>
      </c>
      <c r="Q8" s="36">
        <v>976239647</v>
      </c>
      <c r="R8" s="152">
        <v>0.80362585028039613</v>
      </c>
      <c r="S8" s="5"/>
      <c r="T8" s="5"/>
      <c r="U8" s="5"/>
    </row>
    <row r="9" spans="1:22" s="6" customFormat="1" ht="13.9" customHeight="1" x14ac:dyDescent="0.2">
      <c r="A9" s="22" t="s">
        <v>105</v>
      </c>
      <c r="B9" s="37" t="s">
        <v>8</v>
      </c>
      <c r="C9" s="34">
        <v>0</v>
      </c>
      <c r="D9" s="34"/>
      <c r="E9" s="34"/>
      <c r="F9" s="34">
        <v>0</v>
      </c>
      <c r="G9" s="34"/>
      <c r="H9" s="152"/>
      <c r="I9" s="162"/>
      <c r="J9" s="34"/>
      <c r="K9" s="34"/>
      <c r="L9" s="35"/>
      <c r="M9" s="34"/>
      <c r="N9" s="169"/>
      <c r="O9" s="163">
        <v>0</v>
      </c>
      <c r="P9" s="38">
        <v>0</v>
      </c>
      <c r="Q9" s="38">
        <v>0</v>
      </c>
      <c r="R9" s="151"/>
      <c r="T9" s="93"/>
    </row>
    <row r="10" spans="1:22" s="6" customFormat="1" ht="13.9" customHeight="1" x14ac:dyDescent="0.2">
      <c r="A10" s="98" t="s">
        <v>106</v>
      </c>
      <c r="B10" s="37" t="s">
        <v>8</v>
      </c>
      <c r="C10" s="34"/>
      <c r="D10" s="34"/>
      <c r="E10" s="34"/>
      <c r="F10" s="34"/>
      <c r="G10" s="34"/>
      <c r="H10" s="208"/>
      <c r="I10" s="162">
        <v>4684600000</v>
      </c>
      <c r="J10" s="35">
        <v>86000000</v>
      </c>
      <c r="K10" s="35">
        <v>0</v>
      </c>
      <c r="L10" s="35">
        <v>4770600000</v>
      </c>
      <c r="M10" s="35">
        <v>4343212499</v>
      </c>
      <c r="N10" s="169">
        <v>0.91041221209072232</v>
      </c>
      <c r="O10" s="163">
        <v>4770600000</v>
      </c>
      <c r="P10" s="38">
        <v>4343212499</v>
      </c>
      <c r="Q10" s="38">
        <v>427387501</v>
      </c>
      <c r="R10" s="152">
        <v>0.91041221209072232</v>
      </c>
      <c r="T10" s="93"/>
    </row>
    <row r="11" spans="1:22" s="6" customFormat="1" ht="10.9" customHeight="1" x14ac:dyDescent="0.2">
      <c r="A11" s="7"/>
      <c r="B11" s="39"/>
      <c r="C11" s="34"/>
      <c r="D11" s="34"/>
      <c r="E11" s="34"/>
      <c r="F11" s="34"/>
      <c r="G11" s="34"/>
      <c r="H11" s="153"/>
      <c r="I11" s="162"/>
      <c r="J11" s="34"/>
      <c r="K11" s="34"/>
      <c r="L11" s="34"/>
      <c r="M11" s="34"/>
      <c r="N11" s="153"/>
      <c r="O11" s="163"/>
      <c r="P11" s="38"/>
      <c r="Q11" s="38"/>
      <c r="R11" s="151"/>
      <c r="T11" s="93"/>
    </row>
    <row r="12" spans="1:22" s="6" customFormat="1" ht="16.149999999999999" customHeight="1" x14ac:dyDescent="0.2">
      <c r="A12" s="7" t="s">
        <v>107</v>
      </c>
      <c r="B12" s="37" t="s">
        <v>108</v>
      </c>
      <c r="C12" s="38">
        <v>8930418808</v>
      </c>
      <c r="D12" s="38">
        <v>1173844924</v>
      </c>
      <c r="E12" s="38">
        <v>245776101</v>
      </c>
      <c r="F12" s="38">
        <v>9858487631</v>
      </c>
      <c r="G12" s="38">
        <v>9090585189</v>
      </c>
      <c r="H12" s="152">
        <v>0.92210748030100154</v>
      </c>
      <c r="I12" s="163"/>
      <c r="J12" s="38"/>
      <c r="K12" s="38"/>
      <c r="L12" s="38"/>
      <c r="M12" s="38"/>
      <c r="N12" s="169"/>
      <c r="O12" s="163">
        <v>9858487631</v>
      </c>
      <c r="P12" s="38">
        <v>9090585189</v>
      </c>
      <c r="Q12" s="38">
        <v>767902442</v>
      </c>
      <c r="R12" s="152">
        <v>0.92210748030100154</v>
      </c>
      <c r="S12" s="5"/>
      <c r="T12" s="93"/>
      <c r="U12" s="5"/>
      <c r="V12" s="5"/>
    </row>
    <row r="13" spans="1:22" s="6" customFormat="1" ht="13.15" customHeight="1" x14ac:dyDescent="0.2">
      <c r="A13" s="8" t="s">
        <v>110</v>
      </c>
      <c r="B13" s="40" t="s">
        <v>109</v>
      </c>
      <c r="C13" s="41">
        <v>36107173</v>
      </c>
      <c r="D13" s="41">
        <v>3800000</v>
      </c>
      <c r="E13" s="41">
        <v>15922000</v>
      </c>
      <c r="F13" s="34">
        <v>23985173</v>
      </c>
      <c r="G13" s="41">
        <v>4476673</v>
      </c>
      <c r="H13" s="151">
        <v>0.18664334837192961</v>
      </c>
      <c r="I13" s="164"/>
      <c r="J13" s="41"/>
      <c r="K13" s="41"/>
      <c r="L13" s="35"/>
      <c r="M13" s="41"/>
      <c r="N13" s="170"/>
      <c r="O13" s="27">
        <v>23985173</v>
      </c>
      <c r="P13" s="30">
        <v>4476673</v>
      </c>
      <c r="Q13" s="30">
        <v>19508500</v>
      </c>
      <c r="R13" s="151">
        <v>0.18664334837192961</v>
      </c>
      <c r="T13" s="94"/>
    </row>
    <row r="14" spans="1:22" s="6" customFormat="1" ht="13.15" customHeight="1" x14ac:dyDescent="0.2">
      <c r="A14" s="8" t="s">
        <v>115</v>
      </c>
      <c r="B14" s="40" t="s">
        <v>114</v>
      </c>
      <c r="C14" s="41">
        <v>8894311635</v>
      </c>
      <c r="D14" s="41">
        <v>584032301</v>
      </c>
      <c r="E14" s="41">
        <v>229854101</v>
      </c>
      <c r="F14" s="34">
        <v>9248489835</v>
      </c>
      <c r="G14" s="41">
        <v>8500107956</v>
      </c>
      <c r="H14" s="151">
        <v>0.91908063993671463</v>
      </c>
      <c r="I14" s="164"/>
      <c r="J14" s="41"/>
      <c r="K14" s="41"/>
      <c r="L14" s="35"/>
      <c r="M14" s="41"/>
      <c r="N14" s="170"/>
      <c r="O14" s="27">
        <v>9248489835</v>
      </c>
      <c r="P14" s="30">
        <v>8500107956</v>
      </c>
      <c r="Q14" s="30">
        <v>748381879</v>
      </c>
      <c r="R14" s="151">
        <v>0.91908063993671463</v>
      </c>
    </row>
    <row r="15" spans="1:22" s="6" customFormat="1" ht="13.15" customHeight="1" x14ac:dyDescent="0.2">
      <c r="A15" s="8" t="s">
        <v>116</v>
      </c>
      <c r="B15" s="40" t="s">
        <v>114</v>
      </c>
      <c r="C15" s="41"/>
      <c r="D15" s="41">
        <v>586012623</v>
      </c>
      <c r="E15" s="41"/>
      <c r="F15" s="34">
        <v>586012623</v>
      </c>
      <c r="G15" s="41">
        <v>586000560</v>
      </c>
      <c r="H15" s="151">
        <v>0.99997941511918598</v>
      </c>
      <c r="I15" s="164"/>
      <c r="J15" s="41"/>
      <c r="K15" s="41"/>
      <c r="L15" s="41"/>
      <c r="M15" s="41"/>
      <c r="N15" s="144"/>
      <c r="O15" s="27">
        <v>586012623</v>
      </c>
      <c r="P15" s="30">
        <v>586000560</v>
      </c>
      <c r="Q15" s="30">
        <v>12063</v>
      </c>
      <c r="R15" s="151">
        <v>0.99997941511918598</v>
      </c>
    </row>
    <row r="16" spans="1:22" s="6" customFormat="1" ht="13.15" customHeight="1" x14ac:dyDescent="0.2">
      <c r="A16" s="8"/>
      <c r="B16" s="40"/>
      <c r="C16" s="41"/>
      <c r="D16" s="41"/>
      <c r="E16" s="41"/>
      <c r="F16" s="34"/>
      <c r="G16" s="41"/>
      <c r="H16" s="144"/>
      <c r="I16" s="164"/>
      <c r="J16" s="41"/>
      <c r="K16" s="41"/>
      <c r="L16" s="34"/>
      <c r="M16" s="41"/>
      <c r="N16" s="144"/>
      <c r="O16" s="27"/>
      <c r="P16" s="30"/>
      <c r="Q16" s="30"/>
      <c r="R16" s="147"/>
    </row>
    <row r="17" spans="1:21" s="6" customFormat="1" ht="13.15" customHeight="1" x14ac:dyDescent="0.2">
      <c r="A17" s="98" t="s">
        <v>111</v>
      </c>
      <c r="B17" s="37" t="s">
        <v>108</v>
      </c>
      <c r="C17" s="41"/>
      <c r="D17" s="41"/>
      <c r="E17" s="41"/>
      <c r="F17" s="34"/>
      <c r="G17" s="41"/>
      <c r="H17" s="144"/>
      <c r="I17" s="162">
        <v>65600000</v>
      </c>
      <c r="J17" s="34">
        <v>0</v>
      </c>
      <c r="K17" s="34">
        <v>0</v>
      </c>
      <c r="L17" s="34">
        <v>65600000</v>
      </c>
      <c r="M17" s="34">
        <v>65600000</v>
      </c>
      <c r="N17" s="169">
        <v>1</v>
      </c>
      <c r="O17" s="163">
        <v>65600000</v>
      </c>
      <c r="P17" s="38">
        <v>65600000</v>
      </c>
      <c r="Q17" s="38">
        <v>0</v>
      </c>
      <c r="R17" s="152">
        <v>1</v>
      </c>
    </row>
    <row r="18" spans="1:21" s="6" customFormat="1" ht="13.15" customHeight="1" x14ac:dyDescent="0.2">
      <c r="A18" s="98" t="s">
        <v>112</v>
      </c>
      <c r="B18" s="40" t="s">
        <v>113</v>
      </c>
      <c r="C18" s="41"/>
      <c r="D18" s="41"/>
      <c r="E18" s="41"/>
      <c r="F18" s="34"/>
      <c r="G18" s="41"/>
      <c r="H18" s="144"/>
      <c r="I18" s="164">
        <v>65600000</v>
      </c>
      <c r="J18" s="41"/>
      <c r="K18" s="41"/>
      <c r="L18" s="35">
        <v>65600000</v>
      </c>
      <c r="M18" s="41">
        <v>65600000</v>
      </c>
      <c r="N18" s="170">
        <v>1</v>
      </c>
      <c r="O18" s="27">
        <v>65600000</v>
      </c>
      <c r="P18" s="30">
        <v>65600000</v>
      </c>
      <c r="Q18" s="30">
        <v>0</v>
      </c>
      <c r="R18" s="151">
        <v>1</v>
      </c>
    </row>
    <row r="19" spans="1:21" s="6" customFormat="1" ht="10.9" customHeight="1" x14ac:dyDescent="0.2">
      <c r="A19" s="8"/>
      <c r="B19" s="40"/>
      <c r="C19" s="41"/>
      <c r="D19" s="41"/>
      <c r="E19" s="41"/>
      <c r="F19" s="41"/>
      <c r="G19" s="41"/>
      <c r="H19" s="144"/>
      <c r="I19" s="164"/>
      <c r="J19" s="41"/>
      <c r="K19" s="41"/>
      <c r="L19" s="41"/>
      <c r="M19" s="41"/>
      <c r="N19" s="144"/>
      <c r="O19" s="27"/>
      <c r="P19" s="30"/>
      <c r="Q19" s="30"/>
      <c r="R19" s="147"/>
    </row>
    <row r="20" spans="1:21" s="6" customFormat="1" ht="12" x14ac:dyDescent="0.2">
      <c r="A20" s="7" t="s">
        <v>117</v>
      </c>
      <c r="B20" s="37" t="s">
        <v>118</v>
      </c>
      <c r="C20" s="38">
        <v>1505703064</v>
      </c>
      <c r="D20" s="38">
        <v>53000000</v>
      </c>
      <c r="E20" s="38">
        <v>561596848</v>
      </c>
      <c r="F20" s="38">
        <v>997106216</v>
      </c>
      <c r="G20" s="38">
        <v>556963912</v>
      </c>
      <c r="H20" s="152">
        <v>0.55858032280083592</v>
      </c>
      <c r="I20" s="163"/>
      <c r="J20" s="38"/>
      <c r="K20" s="38"/>
      <c r="L20" s="38"/>
      <c r="M20" s="38"/>
      <c r="N20" s="169"/>
      <c r="O20" s="163">
        <v>997106216</v>
      </c>
      <c r="P20" s="38">
        <v>556963912</v>
      </c>
      <c r="Q20" s="38">
        <v>440142304</v>
      </c>
      <c r="R20" s="152">
        <v>0.55858032280083592</v>
      </c>
      <c r="S20" s="5"/>
      <c r="T20" s="5"/>
      <c r="U20" s="5"/>
    </row>
    <row r="21" spans="1:21" s="6" customFormat="1" ht="15" customHeight="1" x14ac:dyDescent="0.2">
      <c r="A21" s="8" t="s">
        <v>120</v>
      </c>
      <c r="B21" s="40" t="s">
        <v>119</v>
      </c>
      <c r="C21" s="41">
        <v>22022389</v>
      </c>
      <c r="D21" s="41"/>
      <c r="E21" s="41"/>
      <c r="F21" s="41">
        <v>22022389</v>
      </c>
      <c r="G21" s="41">
        <v>22022389</v>
      </c>
      <c r="H21" s="151">
        <v>1</v>
      </c>
      <c r="I21" s="164"/>
      <c r="J21" s="41"/>
      <c r="K21" s="41"/>
      <c r="L21" s="35"/>
      <c r="M21" s="41"/>
      <c r="N21" s="170"/>
      <c r="O21" s="27">
        <v>22022389</v>
      </c>
      <c r="P21" s="30">
        <v>22022389</v>
      </c>
      <c r="Q21" s="30">
        <v>0</v>
      </c>
      <c r="R21" s="151">
        <v>1</v>
      </c>
    </row>
    <row r="22" spans="1:21" s="6" customFormat="1" ht="15" customHeight="1" x14ac:dyDescent="0.2">
      <c r="A22" s="8" t="s">
        <v>121</v>
      </c>
      <c r="B22" s="40" t="s">
        <v>122</v>
      </c>
      <c r="C22" s="41">
        <v>1112812115</v>
      </c>
      <c r="D22" s="41">
        <v>53000000</v>
      </c>
      <c r="E22" s="41">
        <v>291932177</v>
      </c>
      <c r="F22" s="41">
        <v>873879938</v>
      </c>
      <c r="G22" s="41">
        <v>479782708</v>
      </c>
      <c r="H22" s="151">
        <v>0.54902588689477383</v>
      </c>
      <c r="I22" s="164"/>
      <c r="J22" s="41"/>
      <c r="K22" s="41"/>
      <c r="L22" s="41"/>
      <c r="M22" s="41"/>
      <c r="N22" s="170"/>
      <c r="O22" s="27">
        <v>873879938</v>
      </c>
      <c r="P22" s="30">
        <v>479782708</v>
      </c>
      <c r="Q22" s="30">
        <v>394097230</v>
      </c>
      <c r="R22" s="151">
        <v>0.54902588689477383</v>
      </c>
    </row>
    <row r="23" spans="1:21" s="6" customFormat="1" ht="13.15" customHeight="1" x14ac:dyDescent="0.2">
      <c r="A23" s="8" t="s">
        <v>130</v>
      </c>
      <c r="B23" s="40" t="s">
        <v>123</v>
      </c>
      <c r="C23" s="41">
        <v>101203889</v>
      </c>
      <c r="D23" s="41"/>
      <c r="E23" s="41"/>
      <c r="F23" s="41">
        <v>101203889</v>
      </c>
      <c r="G23" s="41">
        <v>55158815</v>
      </c>
      <c r="H23" s="151">
        <v>0.54502663430256126</v>
      </c>
      <c r="I23" s="164"/>
      <c r="J23" s="41"/>
      <c r="K23" s="41"/>
      <c r="L23" s="35"/>
      <c r="M23" s="41"/>
      <c r="N23" s="170"/>
      <c r="O23" s="27">
        <v>101203889</v>
      </c>
      <c r="P23" s="30">
        <v>55158815</v>
      </c>
      <c r="Q23" s="30">
        <v>46045074</v>
      </c>
      <c r="R23" s="151">
        <v>0.54502663430256126</v>
      </c>
    </row>
    <row r="24" spans="1:21" s="6" customFormat="1" ht="12" x14ac:dyDescent="0.2">
      <c r="A24" s="8" t="s">
        <v>131</v>
      </c>
      <c r="B24" s="40" t="s">
        <v>9</v>
      </c>
      <c r="C24" s="133">
        <v>269664671</v>
      </c>
      <c r="D24" s="41"/>
      <c r="E24" s="41">
        <v>269664671</v>
      </c>
      <c r="F24" s="41">
        <v>0</v>
      </c>
      <c r="G24" s="41">
        <v>0</v>
      </c>
      <c r="H24" s="144"/>
      <c r="I24" s="164"/>
      <c r="J24" s="41"/>
      <c r="K24" s="41"/>
      <c r="L24" s="35"/>
      <c r="M24" s="41"/>
      <c r="N24" s="144"/>
      <c r="O24" s="27">
        <v>0</v>
      </c>
      <c r="P24" s="30">
        <v>0</v>
      </c>
      <c r="Q24" s="30">
        <v>0</v>
      </c>
      <c r="R24" s="151" t="e">
        <v>#DIV/0!</v>
      </c>
    </row>
    <row r="25" spans="1:21" s="6" customFormat="1" ht="12" x14ac:dyDescent="0.2">
      <c r="A25" s="8"/>
      <c r="B25" s="37"/>
      <c r="C25" s="41"/>
      <c r="D25" s="41"/>
      <c r="E25" s="41"/>
      <c r="F25" s="41"/>
      <c r="G25" s="41" t="s">
        <v>30</v>
      </c>
      <c r="H25" s="144"/>
      <c r="I25" s="164"/>
      <c r="J25" s="41"/>
      <c r="K25" s="41"/>
      <c r="L25" s="35"/>
      <c r="M25" s="41"/>
      <c r="N25" s="144"/>
      <c r="O25" s="27"/>
      <c r="P25" s="30"/>
      <c r="Q25" s="30"/>
      <c r="R25" s="147"/>
    </row>
    <row r="26" spans="1:21" s="6" customFormat="1" ht="12" customHeight="1" x14ac:dyDescent="0.2">
      <c r="A26" s="8" t="s">
        <v>124</v>
      </c>
      <c r="B26" s="37" t="s">
        <v>125</v>
      </c>
      <c r="C26" s="34">
        <v>75594845</v>
      </c>
      <c r="D26" s="34">
        <v>207535706</v>
      </c>
      <c r="E26" s="34">
        <v>0</v>
      </c>
      <c r="F26" s="34">
        <v>283130551</v>
      </c>
      <c r="G26" s="34">
        <v>276703562</v>
      </c>
      <c r="H26" s="152">
        <v>0.97730026315669483</v>
      </c>
      <c r="I26" s="164">
        <v>0</v>
      </c>
      <c r="J26" s="41">
        <v>0</v>
      </c>
      <c r="K26" s="41">
        <v>0</v>
      </c>
      <c r="L26" s="41">
        <v>0</v>
      </c>
      <c r="M26" s="41">
        <v>0</v>
      </c>
      <c r="N26" s="169"/>
      <c r="O26" s="162">
        <v>283130551</v>
      </c>
      <c r="P26" s="34">
        <v>276703562</v>
      </c>
      <c r="Q26" s="34">
        <v>6426989</v>
      </c>
      <c r="R26" s="152">
        <v>0.97730026315669483</v>
      </c>
    </row>
    <row r="27" spans="1:21" s="6" customFormat="1" ht="12" customHeight="1" x14ac:dyDescent="0.2">
      <c r="A27" s="8" t="s">
        <v>128</v>
      </c>
      <c r="B27" s="40" t="s">
        <v>126</v>
      </c>
      <c r="C27" s="41">
        <v>31601075</v>
      </c>
      <c r="D27" s="41">
        <v>61336</v>
      </c>
      <c r="E27" s="41"/>
      <c r="F27" s="41">
        <v>31662411</v>
      </c>
      <c r="G27" s="41">
        <v>25235422</v>
      </c>
      <c r="H27" s="151">
        <v>0.79701517360759422</v>
      </c>
      <c r="I27" s="164"/>
      <c r="J27" s="41"/>
      <c r="K27" s="41"/>
      <c r="L27" s="41"/>
      <c r="M27" s="41"/>
      <c r="N27" s="170"/>
      <c r="O27" s="27">
        <v>31662411</v>
      </c>
      <c r="P27" s="30">
        <v>25235422</v>
      </c>
      <c r="Q27" s="30">
        <v>6426989</v>
      </c>
      <c r="R27" s="151">
        <v>0.79701517360759422</v>
      </c>
    </row>
    <row r="28" spans="1:21" s="6" customFormat="1" ht="12" customHeight="1" x14ac:dyDescent="0.2">
      <c r="A28" s="8" t="s">
        <v>129</v>
      </c>
      <c r="B28" s="40" t="s">
        <v>127</v>
      </c>
      <c r="C28" s="41">
        <v>43993770</v>
      </c>
      <c r="D28" s="41">
        <v>207474370</v>
      </c>
      <c r="E28" s="41"/>
      <c r="F28" s="41">
        <v>251468140</v>
      </c>
      <c r="G28" s="41">
        <v>251468140</v>
      </c>
      <c r="H28" s="144"/>
      <c r="I28" s="164"/>
      <c r="J28" s="41"/>
      <c r="K28" s="41"/>
      <c r="L28" s="41"/>
      <c r="M28" s="41"/>
      <c r="N28" s="144"/>
      <c r="O28" s="27">
        <v>251468140</v>
      </c>
      <c r="P28" s="30">
        <v>251468140</v>
      </c>
      <c r="Q28" s="30">
        <v>0</v>
      </c>
      <c r="R28" s="151">
        <v>1</v>
      </c>
    </row>
    <row r="29" spans="1:21" s="6" customFormat="1" ht="12" customHeight="1" x14ac:dyDescent="0.2">
      <c r="A29" s="8"/>
      <c r="B29" s="40"/>
      <c r="C29" s="41"/>
      <c r="D29" s="41"/>
      <c r="E29" s="41"/>
      <c r="F29" s="41"/>
      <c r="G29" s="41"/>
      <c r="H29" s="144"/>
      <c r="I29" s="164"/>
      <c r="J29" s="41"/>
      <c r="K29" s="41"/>
      <c r="L29" s="41"/>
      <c r="M29" s="41"/>
      <c r="N29" s="144"/>
      <c r="O29" s="27"/>
      <c r="P29" s="30"/>
      <c r="Q29" s="30"/>
      <c r="R29" s="147"/>
    </row>
    <row r="30" spans="1:21" s="6" customFormat="1" ht="12" customHeight="1" x14ac:dyDescent="0.2">
      <c r="A30" s="98" t="s">
        <v>132</v>
      </c>
      <c r="B30" s="37" t="s">
        <v>125</v>
      </c>
      <c r="C30" s="34">
        <v>0</v>
      </c>
      <c r="D30" s="41">
        <v>0</v>
      </c>
      <c r="E30" s="41">
        <v>0</v>
      </c>
      <c r="F30" s="34">
        <v>0</v>
      </c>
      <c r="G30" s="34">
        <v>0</v>
      </c>
      <c r="H30" s="144"/>
      <c r="I30" s="162">
        <v>18231000</v>
      </c>
      <c r="J30" s="41">
        <v>0</v>
      </c>
      <c r="K30" s="41">
        <v>0</v>
      </c>
      <c r="L30" s="34">
        <v>18231000</v>
      </c>
      <c r="M30" s="34">
        <v>18231000</v>
      </c>
      <c r="N30" s="169">
        <v>1</v>
      </c>
      <c r="O30" s="162">
        <v>18231000</v>
      </c>
      <c r="P30" s="34">
        <v>18231000</v>
      </c>
      <c r="Q30" s="34">
        <v>0</v>
      </c>
      <c r="R30" s="152">
        <v>1</v>
      </c>
    </row>
    <row r="31" spans="1:21" s="6" customFormat="1" ht="12" customHeight="1" x14ac:dyDescent="0.2">
      <c r="A31" s="99" t="s">
        <v>133</v>
      </c>
      <c r="B31" s="40" t="s">
        <v>126</v>
      </c>
      <c r="C31" s="41"/>
      <c r="D31" s="41"/>
      <c r="E31" s="41"/>
      <c r="F31" s="41">
        <v>0</v>
      </c>
      <c r="G31" s="41"/>
      <c r="H31" s="144"/>
      <c r="I31" s="164">
        <v>2884000</v>
      </c>
      <c r="J31" s="41">
        <v>0</v>
      </c>
      <c r="K31" s="41">
        <v>0</v>
      </c>
      <c r="L31" s="100">
        <v>2884000</v>
      </c>
      <c r="M31" s="41">
        <v>2884000</v>
      </c>
      <c r="N31" s="170">
        <v>1</v>
      </c>
      <c r="O31" s="27">
        <v>2884000</v>
      </c>
      <c r="P31" s="30">
        <v>2884000</v>
      </c>
      <c r="Q31" s="30">
        <v>0</v>
      </c>
      <c r="R31" s="151">
        <v>1</v>
      </c>
    </row>
    <row r="32" spans="1:21" s="6" customFormat="1" ht="12" customHeight="1" x14ac:dyDescent="0.2">
      <c r="A32" s="99" t="s">
        <v>134</v>
      </c>
      <c r="B32" s="40" t="s">
        <v>135</v>
      </c>
      <c r="C32" s="41"/>
      <c r="D32" s="41"/>
      <c r="E32" s="41"/>
      <c r="F32" s="41">
        <v>0</v>
      </c>
      <c r="G32" s="41"/>
      <c r="H32" s="144"/>
      <c r="I32" s="164">
        <v>15347000</v>
      </c>
      <c r="J32" s="41"/>
      <c r="K32" s="41"/>
      <c r="L32" s="100">
        <v>15347000</v>
      </c>
      <c r="M32" s="41">
        <v>15347000</v>
      </c>
      <c r="N32" s="170">
        <v>1</v>
      </c>
      <c r="O32" s="27">
        <v>15347000</v>
      </c>
      <c r="P32" s="30">
        <v>15347000</v>
      </c>
      <c r="Q32" s="30">
        <v>0</v>
      </c>
      <c r="R32" s="151">
        <v>1</v>
      </c>
    </row>
    <row r="33" spans="1:21" s="6" customFormat="1" ht="12" x14ac:dyDescent="0.2">
      <c r="A33" s="8"/>
      <c r="B33" s="39"/>
      <c r="C33" s="41"/>
      <c r="D33" s="41"/>
      <c r="E33" s="41"/>
      <c r="F33" s="41"/>
      <c r="G33" s="41"/>
      <c r="H33" s="144"/>
      <c r="I33" s="164"/>
      <c r="J33" s="41"/>
      <c r="K33" s="41"/>
      <c r="L33" s="41"/>
      <c r="M33" s="41"/>
      <c r="N33" s="144"/>
      <c r="O33" s="27"/>
      <c r="P33" s="30"/>
      <c r="Q33" s="30">
        <v>0</v>
      </c>
      <c r="R33" s="151"/>
      <c r="S33" s="5"/>
      <c r="T33" s="5"/>
      <c r="U33" s="5"/>
    </row>
    <row r="34" spans="1:21" ht="18.600000000000001" customHeight="1" x14ac:dyDescent="0.2">
      <c r="A34" s="17"/>
      <c r="B34" s="42" t="s">
        <v>10</v>
      </c>
      <c r="C34" s="43">
        <v>15815968581</v>
      </c>
      <c r="D34" s="43">
        <v>1834528169</v>
      </c>
      <c r="E34" s="43">
        <v>1540447723</v>
      </c>
      <c r="F34" s="43">
        <v>16110049027</v>
      </c>
      <c r="G34" s="43">
        <v>13919337645</v>
      </c>
      <c r="H34" s="154">
        <v>0.86401584636220363</v>
      </c>
      <c r="I34" s="165">
        <v>4768431000</v>
      </c>
      <c r="J34" s="43">
        <v>86000000</v>
      </c>
      <c r="K34" s="43">
        <v>0</v>
      </c>
      <c r="L34" s="43">
        <v>4854431000</v>
      </c>
      <c r="M34" s="43">
        <v>4427043499</v>
      </c>
      <c r="N34" s="171">
        <v>0.91195930048238405</v>
      </c>
      <c r="O34" s="165">
        <v>20964480027</v>
      </c>
      <c r="P34" s="43">
        <v>18346381144</v>
      </c>
      <c r="Q34" s="43">
        <v>2618098883</v>
      </c>
      <c r="R34" s="157">
        <v>0.87511739477305572</v>
      </c>
    </row>
    <row r="35" spans="1:21" s="6" customFormat="1" ht="12" x14ac:dyDescent="0.2">
      <c r="A35" s="9"/>
      <c r="B35" s="40"/>
      <c r="C35" s="30"/>
      <c r="D35" s="30"/>
      <c r="E35" s="30"/>
      <c r="F35" s="30"/>
      <c r="G35" s="30"/>
      <c r="H35" s="31"/>
      <c r="I35" s="27"/>
      <c r="J35" s="30"/>
      <c r="K35" s="30"/>
      <c r="L35" s="30"/>
      <c r="M35" s="30"/>
      <c r="N35" s="31"/>
      <c r="O35" s="27"/>
      <c r="P35" s="30"/>
      <c r="Q35" s="30"/>
      <c r="R35" s="147"/>
    </row>
    <row r="36" spans="1:21" s="6" customFormat="1" ht="12" x14ac:dyDescent="0.2">
      <c r="A36" s="9"/>
      <c r="B36" s="40"/>
      <c r="C36" s="30"/>
      <c r="D36" s="30"/>
      <c r="E36" s="30"/>
      <c r="F36" s="30"/>
      <c r="G36" s="30"/>
      <c r="H36" s="31"/>
      <c r="I36" s="27"/>
      <c r="J36" s="30"/>
      <c r="K36" s="30"/>
      <c r="L36" s="30"/>
      <c r="M36" s="30"/>
      <c r="N36" s="31"/>
      <c r="O36" s="27"/>
      <c r="P36" s="30"/>
      <c r="Q36" s="30"/>
      <c r="R36" s="147"/>
    </row>
    <row r="37" spans="1:21" s="16" customFormat="1" ht="19.149999999999999" customHeight="1" x14ac:dyDescent="0.2">
      <c r="A37" s="20"/>
      <c r="B37" s="44" t="s">
        <v>29</v>
      </c>
      <c r="C37" s="45">
        <v>33660026808</v>
      </c>
      <c r="D37" s="45">
        <v>19965770568.860004</v>
      </c>
      <c r="E37" s="45">
        <v>10841918283.299999</v>
      </c>
      <c r="F37" s="45">
        <v>42783879093.559998</v>
      </c>
      <c r="G37" s="45">
        <v>31339846805</v>
      </c>
      <c r="H37" s="155">
        <v>0.73251531812872483</v>
      </c>
      <c r="I37" s="166">
        <v>0</v>
      </c>
      <c r="J37" s="45">
        <v>0</v>
      </c>
      <c r="K37" s="45">
        <v>0</v>
      </c>
      <c r="L37" s="45">
        <v>0</v>
      </c>
      <c r="M37" s="45">
        <v>0</v>
      </c>
      <c r="N37" s="172"/>
      <c r="O37" s="166">
        <v>42783879093.559998</v>
      </c>
      <c r="P37" s="45">
        <v>31339846805</v>
      </c>
      <c r="Q37" s="45">
        <v>11444032288.559999</v>
      </c>
      <c r="R37" s="158">
        <v>0.73251531812872483</v>
      </c>
    </row>
    <row r="38" spans="1:21" s="6" customFormat="1" ht="12" x14ac:dyDescent="0.2">
      <c r="A38" s="9"/>
      <c r="B38" s="37"/>
      <c r="C38" s="30"/>
      <c r="D38" s="30"/>
      <c r="E38" s="30"/>
      <c r="F38" s="30"/>
      <c r="G38" s="30"/>
      <c r="H38" s="31"/>
      <c r="I38" s="27"/>
      <c r="J38" s="30"/>
      <c r="K38" s="30"/>
      <c r="L38" s="30"/>
      <c r="M38" s="30"/>
      <c r="N38" s="31"/>
      <c r="O38" s="27"/>
      <c r="P38" s="30"/>
      <c r="Q38" s="30"/>
      <c r="R38" s="147"/>
      <c r="S38" s="5"/>
      <c r="T38" s="5"/>
    </row>
    <row r="39" spans="1:21" s="26" customFormat="1" ht="12" x14ac:dyDescent="0.2">
      <c r="A39" s="27"/>
      <c r="B39" s="30"/>
      <c r="C39" s="30"/>
      <c r="D39" s="30"/>
      <c r="E39" s="30"/>
      <c r="F39" s="30"/>
      <c r="G39" s="30"/>
      <c r="H39" s="31"/>
      <c r="I39" s="27"/>
      <c r="J39" s="30"/>
      <c r="K39" s="30"/>
      <c r="L39" s="30"/>
      <c r="M39" s="30"/>
      <c r="N39" s="31"/>
      <c r="O39" s="27"/>
      <c r="P39" s="30"/>
      <c r="Q39" s="30"/>
      <c r="R39" s="148"/>
      <c r="S39" s="5"/>
      <c r="T39" s="5"/>
    </row>
    <row r="40" spans="1:21" s="26" customFormat="1" ht="27" customHeight="1" x14ac:dyDescent="0.2">
      <c r="A40" s="25"/>
      <c r="B40" s="46" t="s">
        <v>33</v>
      </c>
      <c r="C40" s="47">
        <v>33660026808</v>
      </c>
      <c r="D40" s="47">
        <v>19965770568.860004</v>
      </c>
      <c r="E40" s="47">
        <v>10841918283.299999</v>
      </c>
      <c r="F40" s="47">
        <v>42783879093.559998</v>
      </c>
      <c r="G40" s="47">
        <v>31339846805</v>
      </c>
      <c r="H40" s="155">
        <v>0.73251531812872483</v>
      </c>
      <c r="I40" s="167"/>
      <c r="J40" s="47"/>
      <c r="K40" s="47"/>
      <c r="L40" s="47">
        <v>0</v>
      </c>
      <c r="M40" s="47">
        <v>0</v>
      </c>
      <c r="N40" s="172"/>
      <c r="O40" s="167">
        <v>42783879093.559998</v>
      </c>
      <c r="P40" s="47">
        <v>31339846805</v>
      </c>
      <c r="Q40" s="47">
        <v>11444032288.559999</v>
      </c>
      <c r="R40" s="158">
        <v>0.73251531812872483</v>
      </c>
      <c r="S40" s="5"/>
      <c r="T40" s="5"/>
    </row>
    <row r="41" spans="1:21" s="26" customFormat="1" ht="13.15" customHeight="1" x14ac:dyDescent="0.2">
      <c r="A41" s="27"/>
      <c r="B41" s="29"/>
      <c r="C41" s="30"/>
      <c r="D41" s="30"/>
      <c r="E41" s="30"/>
      <c r="F41" s="30"/>
      <c r="G41" s="30"/>
      <c r="H41" s="31"/>
      <c r="I41" s="27"/>
      <c r="J41" s="30"/>
      <c r="K41" s="30"/>
      <c r="L41" s="30"/>
      <c r="M41" s="30"/>
      <c r="N41" s="31"/>
      <c r="O41" s="27"/>
      <c r="P41" s="30"/>
      <c r="Q41" s="146"/>
      <c r="R41" s="148"/>
      <c r="S41" s="5"/>
      <c r="T41" s="5"/>
    </row>
    <row r="42" spans="1:21" s="26" customFormat="1" ht="16.5" customHeight="1" x14ac:dyDescent="0.2">
      <c r="A42" s="25"/>
      <c r="B42" s="28" t="s">
        <v>34</v>
      </c>
      <c r="C42" s="73">
        <v>600000000</v>
      </c>
      <c r="D42" s="73">
        <v>1926169000</v>
      </c>
      <c r="E42" s="73">
        <v>30000000</v>
      </c>
      <c r="F42" s="73">
        <v>2496169000</v>
      </c>
      <c r="G42" s="73">
        <v>1696541557</v>
      </c>
      <c r="H42" s="155">
        <v>0.67965813091982152</v>
      </c>
      <c r="I42" s="25">
        <v>0</v>
      </c>
      <c r="J42" s="73">
        <v>0</v>
      </c>
      <c r="K42" s="73">
        <v>0</v>
      </c>
      <c r="L42" s="73">
        <v>0</v>
      </c>
      <c r="M42" s="73">
        <v>0</v>
      </c>
      <c r="N42" s="172"/>
      <c r="O42" s="167">
        <v>2496169000</v>
      </c>
      <c r="P42" s="47">
        <v>1696541557</v>
      </c>
      <c r="Q42" s="47">
        <v>799627443</v>
      </c>
      <c r="R42" s="158">
        <v>0.67965813091982152</v>
      </c>
      <c r="S42" s="5"/>
      <c r="T42" s="5"/>
    </row>
    <row r="43" spans="1:21" s="26" customFormat="1" ht="27" customHeight="1" x14ac:dyDescent="0.2">
      <c r="A43" s="27" t="s">
        <v>37</v>
      </c>
      <c r="B43" s="29" t="s">
        <v>86</v>
      </c>
      <c r="C43" s="30">
        <v>500000000</v>
      </c>
      <c r="D43" s="30">
        <v>406369000</v>
      </c>
      <c r="E43" s="30"/>
      <c r="F43" s="38">
        <v>906369000</v>
      </c>
      <c r="G43" s="38">
        <v>862049278</v>
      </c>
      <c r="H43" s="151">
        <v>0.95110189999878636</v>
      </c>
      <c r="I43" s="27"/>
      <c r="J43" s="30"/>
      <c r="K43" s="30"/>
      <c r="L43" s="30"/>
      <c r="M43" s="30"/>
      <c r="N43" s="170"/>
      <c r="O43" s="27">
        <v>906369000</v>
      </c>
      <c r="P43" s="30">
        <v>862049278</v>
      </c>
      <c r="Q43" s="146">
        <v>44319722</v>
      </c>
      <c r="R43" s="151">
        <v>0.95110189999878636</v>
      </c>
      <c r="S43" s="5"/>
      <c r="T43" s="5"/>
    </row>
    <row r="44" spans="1:21" s="26" customFormat="1" ht="27" customHeight="1" x14ac:dyDescent="0.2">
      <c r="A44" s="27" t="s">
        <v>266</v>
      </c>
      <c r="B44" s="29" t="s">
        <v>86</v>
      </c>
      <c r="C44" s="30"/>
      <c r="D44" s="30">
        <v>300000000</v>
      </c>
      <c r="E44" s="30"/>
      <c r="F44" s="30">
        <v>300000000</v>
      </c>
      <c r="G44" s="30">
        <v>289992279</v>
      </c>
      <c r="H44" s="151">
        <v>0.96664092999999995</v>
      </c>
      <c r="I44" s="27"/>
      <c r="J44" s="30"/>
      <c r="K44" s="30"/>
      <c r="L44" s="30"/>
      <c r="M44" s="30"/>
      <c r="N44" s="170"/>
      <c r="O44" s="27">
        <v>300000000</v>
      </c>
      <c r="P44" s="30">
        <v>289992279</v>
      </c>
      <c r="Q44" s="146">
        <v>10007721</v>
      </c>
      <c r="R44" s="151">
        <v>0.96664092999999995</v>
      </c>
      <c r="S44" s="5"/>
      <c r="T44" s="5"/>
    </row>
    <row r="45" spans="1:21" s="26" customFormat="1" ht="25.5" customHeight="1" x14ac:dyDescent="0.2">
      <c r="A45" s="27" t="s">
        <v>38</v>
      </c>
      <c r="B45" s="29" t="s">
        <v>35</v>
      </c>
      <c r="C45" s="30">
        <v>100000000</v>
      </c>
      <c r="D45" s="30">
        <v>999800000</v>
      </c>
      <c r="E45" s="30">
        <v>30000000</v>
      </c>
      <c r="F45" s="38">
        <v>1069800000</v>
      </c>
      <c r="G45" s="38">
        <v>544500000</v>
      </c>
      <c r="H45" s="151">
        <v>0.50897363993269773</v>
      </c>
      <c r="I45" s="27"/>
      <c r="J45" s="30"/>
      <c r="K45" s="30"/>
      <c r="L45" s="30"/>
      <c r="M45" s="30"/>
      <c r="N45" s="170"/>
      <c r="O45" s="27">
        <v>1069800000</v>
      </c>
      <c r="P45" s="30">
        <v>544500000</v>
      </c>
      <c r="Q45" s="146">
        <v>525300000</v>
      </c>
      <c r="R45" s="151">
        <v>0.50897363993269773</v>
      </c>
      <c r="S45" s="5"/>
      <c r="T45" s="5"/>
    </row>
    <row r="46" spans="1:21" s="26" customFormat="1" ht="25.5" customHeight="1" x14ac:dyDescent="0.2">
      <c r="A46" s="27" t="s">
        <v>267</v>
      </c>
      <c r="B46" s="29" t="s">
        <v>35</v>
      </c>
      <c r="C46" s="30"/>
      <c r="D46" s="30">
        <v>220000000</v>
      </c>
      <c r="E46" s="30"/>
      <c r="F46" s="30">
        <v>220000000</v>
      </c>
      <c r="G46" s="30">
        <v>0</v>
      </c>
      <c r="H46" s="151">
        <v>0</v>
      </c>
      <c r="I46" s="27"/>
      <c r="J46" s="30"/>
      <c r="K46" s="30"/>
      <c r="L46" s="30"/>
      <c r="M46" s="30"/>
      <c r="N46" s="170"/>
      <c r="O46" s="27">
        <v>220000000</v>
      </c>
      <c r="P46" s="30">
        <v>0</v>
      </c>
      <c r="Q46" s="146">
        <v>220000000</v>
      </c>
      <c r="R46" s="151">
        <v>0</v>
      </c>
      <c r="S46" s="5"/>
      <c r="T46" s="5"/>
    </row>
    <row r="47" spans="1:21" s="26" customFormat="1" ht="13.15" customHeight="1" x14ac:dyDescent="0.2">
      <c r="A47" s="27"/>
      <c r="B47" s="29"/>
      <c r="C47" s="30"/>
      <c r="D47" s="30"/>
      <c r="E47" s="30"/>
      <c r="F47" s="30"/>
      <c r="G47" s="30"/>
      <c r="H47" s="31"/>
      <c r="I47" s="27"/>
      <c r="J47" s="30"/>
      <c r="K47" s="30"/>
      <c r="L47" s="30"/>
      <c r="M47" s="30"/>
      <c r="N47" s="31"/>
      <c r="O47" s="27"/>
      <c r="P47" s="30"/>
      <c r="Q47" s="146"/>
      <c r="R47" s="148"/>
      <c r="S47" s="5"/>
      <c r="T47" s="5"/>
    </row>
    <row r="48" spans="1:21" s="26" customFormat="1" ht="36" customHeight="1" x14ac:dyDescent="0.2">
      <c r="A48" s="25"/>
      <c r="B48" s="28" t="s">
        <v>36</v>
      </c>
      <c r="C48" s="73">
        <v>3280037467</v>
      </c>
      <c r="D48" s="73">
        <v>1986406843</v>
      </c>
      <c r="E48" s="73">
        <v>60075436</v>
      </c>
      <c r="F48" s="73">
        <v>5206368874</v>
      </c>
      <c r="G48" s="73">
        <v>4145174086</v>
      </c>
      <c r="H48" s="155">
        <v>0.79617372228474181</v>
      </c>
      <c r="I48" s="25">
        <v>0</v>
      </c>
      <c r="J48" s="73">
        <v>0</v>
      </c>
      <c r="K48" s="73">
        <v>0</v>
      </c>
      <c r="L48" s="73">
        <v>0</v>
      </c>
      <c r="M48" s="73">
        <v>0</v>
      </c>
      <c r="N48" s="172"/>
      <c r="O48" s="167">
        <v>5206368874</v>
      </c>
      <c r="P48" s="47">
        <v>4145174086</v>
      </c>
      <c r="Q48" s="47">
        <v>1061194788</v>
      </c>
      <c r="R48" s="158">
        <v>0.79617372228474181</v>
      </c>
      <c r="S48" s="5"/>
      <c r="T48" s="5"/>
    </row>
    <row r="49" spans="1:20" s="26" customFormat="1" ht="23.25" customHeight="1" x14ac:dyDescent="0.2">
      <c r="A49" s="27" t="s">
        <v>47</v>
      </c>
      <c r="B49" s="29" t="s">
        <v>42</v>
      </c>
      <c r="C49" s="30">
        <v>120000000</v>
      </c>
      <c r="D49" s="30"/>
      <c r="E49" s="30"/>
      <c r="F49" s="38">
        <v>120000000</v>
      </c>
      <c r="G49" s="38">
        <v>86400000</v>
      </c>
      <c r="H49" s="151">
        <v>0.72</v>
      </c>
      <c r="I49" s="27"/>
      <c r="J49" s="30"/>
      <c r="K49" s="30"/>
      <c r="L49" s="30"/>
      <c r="M49" s="30"/>
      <c r="N49" s="170"/>
      <c r="O49" s="27">
        <v>120000000</v>
      </c>
      <c r="P49" s="30">
        <v>86400000</v>
      </c>
      <c r="Q49" s="146">
        <v>33600000</v>
      </c>
      <c r="R49" s="151">
        <v>0.72</v>
      </c>
      <c r="S49" s="5"/>
      <c r="T49" s="5"/>
    </row>
    <row r="50" spans="1:20" s="26" customFormat="1" ht="23.25" customHeight="1" x14ac:dyDescent="0.2">
      <c r="A50" s="27" t="s">
        <v>272</v>
      </c>
      <c r="B50" s="29" t="s">
        <v>42</v>
      </c>
      <c r="C50" s="30"/>
      <c r="D50" s="30">
        <v>55000000</v>
      </c>
      <c r="E50" s="30"/>
      <c r="F50" s="30">
        <v>55000000</v>
      </c>
      <c r="G50" s="30">
        <v>23181051</v>
      </c>
      <c r="H50" s="151">
        <v>0.42147365454545455</v>
      </c>
      <c r="I50" s="27"/>
      <c r="J50" s="30"/>
      <c r="K50" s="30"/>
      <c r="L50" s="30"/>
      <c r="M50" s="30"/>
      <c r="N50" s="170"/>
      <c r="O50" s="27">
        <v>55000000</v>
      </c>
      <c r="P50" s="30">
        <v>23181051</v>
      </c>
      <c r="Q50" s="146">
        <v>31818949</v>
      </c>
      <c r="R50" s="151">
        <v>0.42147365454545455</v>
      </c>
      <c r="S50" s="5"/>
      <c r="T50" s="5"/>
    </row>
    <row r="51" spans="1:20" s="26" customFormat="1" ht="39.75" customHeight="1" x14ac:dyDescent="0.2">
      <c r="A51" s="27" t="s">
        <v>48</v>
      </c>
      <c r="B51" s="29" t="s">
        <v>39</v>
      </c>
      <c r="C51" s="30">
        <v>660000000</v>
      </c>
      <c r="D51" s="30">
        <v>150000000</v>
      </c>
      <c r="E51" s="30"/>
      <c r="F51" s="38">
        <v>810000000</v>
      </c>
      <c r="G51" s="38">
        <v>751750000</v>
      </c>
      <c r="H51" s="151">
        <v>0.92808641975308637</v>
      </c>
      <c r="I51" s="27"/>
      <c r="J51" s="30"/>
      <c r="K51" s="30"/>
      <c r="L51" s="30"/>
      <c r="M51" s="30"/>
      <c r="N51" s="170"/>
      <c r="O51" s="27">
        <v>810000000</v>
      </c>
      <c r="P51" s="30">
        <v>751750000</v>
      </c>
      <c r="Q51" s="146">
        <v>58250000</v>
      </c>
      <c r="R51" s="151">
        <v>0.92808641975308637</v>
      </c>
      <c r="S51" s="5"/>
      <c r="T51" s="5"/>
    </row>
    <row r="52" spans="1:20" s="26" customFormat="1" ht="39" customHeight="1" x14ac:dyDescent="0.2">
      <c r="A52" s="27" t="s">
        <v>49</v>
      </c>
      <c r="B52" s="29" t="s">
        <v>43</v>
      </c>
      <c r="C52" s="30">
        <v>30000000</v>
      </c>
      <c r="D52" s="30"/>
      <c r="E52" s="30"/>
      <c r="F52" s="38">
        <v>30000000</v>
      </c>
      <c r="G52" s="38">
        <v>0</v>
      </c>
      <c r="H52" s="151">
        <v>0</v>
      </c>
      <c r="I52" s="27"/>
      <c r="J52" s="30"/>
      <c r="K52" s="30"/>
      <c r="L52" s="30"/>
      <c r="M52" s="30"/>
      <c r="N52" s="170"/>
      <c r="O52" s="27">
        <v>30000000</v>
      </c>
      <c r="P52" s="30">
        <v>0</v>
      </c>
      <c r="Q52" s="146">
        <v>30000000</v>
      </c>
      <c r="R52" s="151">
        <v>0</v>
      </c>
      <c r="S52" s="5"/>
      <c r="T52" s="5"/>
    </row>
    <row r="53" spans="1:20" s="26" customFormat="1" ht="25.5" customHeight="1" x14ac:dyDescent="0.2">
      <c r="A53" s="140" t="s">
        <v>50</v>
      </c>
      <c r="B53" s="141" t="s">
        <v>40</v>
      </c>
      <c r="C53" s="142">
        <v>1691570897</v>
      </c>
      <c r="D53" s="142">
        <v>6178843</v>
      </c>
      <c r="E53" s="142">
        <v>18030139</v>
      </c>
      <c r="F53" s="219">
        <v>1679719601</v>
      </c>
      <c r="G53" s="219">
        <v>1580955476</v>
      </c>
      <c r="H53" s="151">
        <v>0.94120201672874326</v>
      </c>
      <c r="I53" s="27"/>
      <c r="J53" s="30"/>
      <c r="K53" s="30"/>
      <c r="L53" s="30"/>
      <c r="M53" s="30"/>
      <c r="N53" s="170"/>
      <c r="O53" s="27">
        <v>1679719601</v>
      </c>
      <c r="P53" s="30">
        <v>1580955476</v>
      </c>
      <c r="Q53" s="146">
        <v>98764125</v>
      </c>
      <c r="R53" s="151">
        <v>0.94120201672874326</v>
      </c>
      <c r="S53" s="5"/>
      <c r="T53" s="5"/>
    </row>
    <row r="54" spans="1:20" s="26" customFormat="1" ht="25.5" customHeight="1" x14ac:dyDescent="0.2">
      <c r="A54" s="27" t="s">
        <v>271</v>
      </c>
      <c r="B54" s="29" t="s">
        <v>40</v>
      </c>
      <c r="C54" s="30"/>
      <c r="D54" s="30">
        <v>1500000000</v>
      </c>
      <c r="E54" s="30">
        <v>13500000</v>
      </c>
      <c r="F54" s="30">
        <v>1486500000</v>
      </c>
      <c r="G54" s="30">
        <v>1108267377</v>
      </c>
      <c r="H54" s="151">
        <v>0.74555491220988901</v>
      </c>
      <c r="I54" s="27"/>
      <c r="J54" s="30"/>
      <c r="K54" s="30"/>
      <c r="L54" s="30"/>
      <c r="M54" s="30"/>
      <c r="N54" s="170"/>
      <c r="O54" s="27">
        <v>1486500000</v>
      </c>
      <c r="P54" s="30">
        <v>1108267377</v>
      </c>
      <c r="Q54" s="146">
        <v>378232623</v>
      </c>
      <c r="R54" s="151">
        <v>0.74555491220988901</v>
      </c>
      <c r="S54" s="5"/>
      <c r="T54" s="5"/>
    </row>
    <row r="55" spans="1:20" s="26" customFormat="1" ht="25.5" customHeight="1" x14ac:dyDescent="0.2">
      <c r="A55" s="27" t="s">
        <v>92</v>
      </c>
      <c r="B55" s="29" t="s">
        <v>93</v>
      </c>
      <c r="C55" s="30">
        <v>55000000</v>
      </c>
      <c r="D55" s="30"/>
      <c r="E55" s="30"/>
      <c r="F55" s="38">
        <v>55000000</v>
      </c>
      <c r="G55" s="38">
        <v>0</v>
      </c>
      <c r="H55" s="151">
        <v>0</v>
      </c>
      <c r="I55" s="27"/>
      <c r="J55" s="30"/>
      <c r="K55" s="30"/>
      <c r="L55" s="30"/>
      <c r="M55" s="30"/>
      <c r="N55" s="170"/>
      <c r="O55" s="27">
        <v>55000000</v>
      </c>
      <c r="P55" s="30">
        <v>0</v>
      </c>
      <c r="Q55" s="146">
        <v>55000000</v>
      </c>
      <c r="R55" s="151">
        <v>0</v>
      </c>
      <c r="S55" s="5"/>
      <c r="T55" s="5"/>
    </row>
    <row r="56" spans="1:20" s="26" customFormat="1" ht="21.75" customHeight="1" x14ac:dyDescent="0.2">
      <c r="A56" s="27" t="s">
        <v>51</v>
      </c>
      <c r="B56" s="29" t="s">
        <v>41</v>
      </c>
      <c r="C56" s="30">
        <v>723466570</v>
      </c>
      <c r="D56" s="30">
        <v>25228000</v>
      </c>
      <c r="E56" s="30">
        <v>28545297</v>
      </c>
      <c r="F56" s="38">
        <v>720149273</v>
      </c>
      <c r="G56" s="38">
        <v>450906181</v>
      </c>
      <c r="H56" s="151">
        <v>0.62612877344389128</v>
      </c>
      <c r="I56" s="27"/>
      <c r="J56" s="30"/>
      <c r="K56" s="30"/>
      <c r="L56" s="30"/>
      <c r="M56" s="30"/>
      <c r="N56" s="170"/>
      <c r="O56" s="27">
        <v>720149273</v>
      </c>
      <c r="P56" s="30">
        <v>450906181</v>
      </c>
      <c r="Q56" s="146">
        <v>269243092</v>
      </c>
      <c r="R56" s="151">
        <v>0.62612877344389128</v>
      </c>
      <c r="S56" s="5"/>
      <c r="T56" s="5"/>
    </row>
    <row r="57" spans="1:20" s="26" customFormat="1" ht="21.75" customHeight="1" x14ac:dyDescent="0.2">
      <c r="A57" s="27" t="s">
        <v>273</v>
      </c>
      <c r="B57" s="29" t="s">
        <v>41</v>
      </c>
      <c r="C57" s="30"/>
      <c r="D57" s="30">
        <v>250000000</v>
      </c>
      <c r="E57" s="30"/>
      <c r="F57" s="30">
        <v>250000000</v>
      </c>
      <c r="G57" s="30">
        <v>143714001</v>
      </c>
      <c r="H57" s="151">
        <v>0.57485600400000003</v>
      </c>
      <c r="I57" s="27"/>
      <c r="J57" s="30"/>
      <c r="K57" s="30"/>
      <c r="L57" s="30"/>
      <c r="M57" s="30"/>
      <c r="N57" s="170"/>
      <c r="O57" s="27">
        <v>250000000</v>
      </c>
      <c r="P57" s="30">
        <v>143714001</v>
      </c>
      <c r="Q57" s="146">
        <v>106285999</v>
      </c>
      <c r="R57" s="151">
        <v>0.57485600400000003</v>
      </c>
      <c r="S57" s="5"/>
      <c r="T57" s="5"/>
    </row>
    <row r="58" spans="1:20" s="26" customFormat="1" ht="13.15" customHeight="1" x14ac:dyDescent="0.2">
      <c r="A58" s="27"/>
      <c r="B58" s="29"/>
      <c r="C58" s="30"/>
      <c r="D58" s="30"/>
      <c r="E58" s="30"/>
      <c r="F58" s="30"/>
      <c r="G58" s="30"/>
      <c r="H58" s="31"/>
      <c r="I58" s="27"/>
      <c r="J58" s="30"/>
      <c r="K58" s="30"/>
      <c r="L58" s="30"/>
      <c r="M58" s="30"/>
      <c r="N58" s="31"/>
      <c r="O58" s="27"/>
      <c r="P58" s="30"/>
      <c r="Q58" s="146"/>
      <c r="R58" s="148"/>
      <c r="S58" s="5"/>
      <c r="T58" s="5"/>
    </row>
    <row r="59" spans="1:20" s="26" customFormat="1" ht="36" customHeight="1" x14ac:dyDescent="0.2">
      <c r="A59" s="25"/>
      <c r="B59" s="28" t="s">
        <v>79</v>
      </c>
      <c r="C59" s="73">
        <v>15428111154</v>
      </c>
      <c r="D59" s="73">
        <v>3224367620.2900004</v>
      </c>
      <c r="E59" s="73">
        <v>2769632663.5599999</v>
      </c>
      <c r="F59" s="73">
        <v>15882846110.73</v>
      </c>
      <c r="G59" s="73">
        <v>13164538218</v>
      </c>
      <c r="H59" s="155">
        <v>0.82885259519743204</v>
      </c>
      <c r="I59" s="25">
        <v>0</v>
      </c>
      <c r="J59" s="73">
        <v>0</v>
      </c>
      <c r="K59" s="73">
        <v>0</v>
      </c>
      <c r="L59" s="73">
        <v>0</v>
      </c>
      <c r="M59" s="73">
        <v>0</v>
      </c>
      <c r="N59" s="172"/>
      <c r="O59" s="167">
        <v>15882846110.73</v>
      </c>
      <c r="P59" s="47">
        <v>13164538218</v>
      </c>
      <c r="Q59" s="47">
        <v>2718307892.7300005</v>
      </c>
      <c r="R59" s="158">
        <v>0.82885259519743204</v>
      </c>
      <c r="S59" s="5"/>
      <c r="T59" s="5"/>
    </row>
    <row r="60" spans="1:20" s="26" customFormat="1" ht="23.25" customHeight="1" x14ac:dyDescent="0.2">
      <c r="A60" s="27" t="s">
        <v>52</v>
      </c>
      <c r="B60" s="29" t="s">
        <v>57</v>
      </c>
      <c r="C60" s="30">
        <v>2274677977</v>
      </c>
      <c r="D60" s="30"/>
      <c r="E60" s="30">
        <v>840918579</v>
      </c>
      <c r="F60" s="38">
        <v>1433759398</v>
      </c>
      <c r="G60" s="38">
        <v>0</v>
      </c>
      <c r="H60" s="151">
        <v>0</v>
      </c>
      <c r="I60" s="27"/>
      <c r="J60" s="30"/>
      <c r="K60" s="30"/>
      <c r="L60" s="30"/>
      <c r="M60" s="30"/>
      <c r="N60" s="170"/>
      <c r="O60" s="27">
        <v>1433759398</v>
      </c>
      <c r="P60" s="30">
        <v>0</v>
      </c>
      <c r="Q60" s="146">
        <v>1433759398</v>
      </c>
      <c r="R60" s="151">
        <v>0</v>
      </c>
      <c r="S60" s="5"/>
      <c r="T60" s="5"/>
    </row>
    <row r="61" spans="1:20" s="26" customFormat="1" ht="23.25" customHeight="1" x14ac:dyDescent="0.2">
      <c r="A61" s="27" t="s">
        <v>274</v>
      </c>
      <c r="B61" s="29" t="s">
        <v>57</v>
      </c>
      <c r="C61" s="30"/>
      <c r="D61" s="30">
        <v>2937209867.2600002</v>
      </c>
      <c r="E61" s="30">
        <v>1782715822.53</v>
      </c>
      <c r="F61" s="30">
        <v>1154494044.7300003</v>
      </c>
      <c r="G61" s="30">
        <v>0</v>
      </c>
      <c r="H61" s="151">
        <v>0</v>
      </c>
      <c r="I61" s="27"/>
      <c r="J61" s="30"/>
      <c r="K61" s="30"/>
      <c r="L61" s="30"/>
      <c r="M61" s="30"/>
      <c r="N61" s="170"/>
      <c r="O61" s="27">
        <v>1154494044.7300003</v>
      </c>
      <c r="P61" s="30">
        <v>0</v>
      </c>
      <c r="Q61" s="146">
        <v>1154494044.7300003</v>
      </c>
      <c r="R61" s="151">
        <v>0</v>
      </c>
      <c r="S61" s="5"/>
      <c r="T61" s="5"/>
    </row>
    <row r="62" spans="1:20" s="26" customFormat="1" ht="22.5" customHeight="1" x14ac:dyDescent="0.2">
      <c r="A62" s="27" t="s">
        <v>53</v>
      </c>
      <c r="B62" s="29" t="s">
        <v>44</v>
      </c>
      <c r="C62" s="30">
        <v>400000000</v>
      </c>
      <c r="D62" s="30">
        <v>85987943</v>
      </c>
      <c r="E62" s="30"/>
      <c r="F62" s="38">
        <v>485987943</v>
      </c>
      <c r="G62" s="38">
        <v>399953712</v>
      </c>
      <c r="H62" s="151">
        <v>0.82297044147039677</v>
      </c>
      <c r="I62" s="27"/>
      <c r="J62" s="30"/>
      <c r="K62" s="30"/>
      <c r="L62" s="30"/>
      <c r="M62" s="30"/>
      <c r="N62" s="170"/>
      <c r="O62" s="27">
        <v>485987943</v>
      </c>
      <c r="P62" s="30">
        <v>399953712</v>
      </c>
      <c r="Q62" s="146">
        <v>86034231</v>
      </c>
      <c r="R62" s="151">
        <v>0.82297044147039677</v>
      </c>
      <c r="S62" s="5"/>
      <c r="T62" s="5"/>
    </row>
    <row r="63" spans="1:20" s="26" customFormat="1" ht="22.5" customHeight="1" x14ac:dyDescent="0.2">
      <c r="A63" s="27" t="s">
        <v>275</v>
      </c>
      <c r="B63" s="29" t="s">
        <v>44</v>
      </c>
      <c r="C63" s="30"/>
      <c r="D63" s="30">
        <v>118500000</v>
      </c>
      <c r="E63" s="30"/>
      <c r="F63" s="30">
        <v>118500000</v>
      </c>
      <c r="G63" s="30">
        <v>118500000</v>
      </c>
      <c r="H63" s="151">
        <v>1</v>
      </c>
      <c r="I63" s="27"/>
      <c r="J63" s="30"/>
      <c r="K63" s="30"/>
      <c r="L63" s="30"/>
      <c r="M63" s="30"/>
      <c r="N63" s="170"/>
      <c r="O63" s="27">
        <v>118500000</v>
      </c>
      <c r="P63" s="30">
        <v>118500000</v>
      </c>
      <c r="Q63" s="146">
        <v>0</v>
      </c>
      <c r="R63" s="151">
        <v>1</v>
      </c>
      <c r="S63" s="5"/>
      <c r="T63" s="5"/>
    </row>
    <row r="64" spans="1:20" s="26" customFormat="1" ht="27.75" customHeight="1" x14ac:dyDescent="0.2">
      <c r="A64" s="27" t="s">
        <v>54</v>
      </c>
      <c r="B64" s="29" t="s">
        <v>55</v>
      </c>
      <c r="C64" s="30">
        <v>12723433177</v>
      </c>
      <c r="D64" s="30"/>
      <c r="E64" s="30">
        <v>55998262</v>
      </c>
      <c r="F64" s="38">
        <v>12667434915</v>
      </c>
      <c r="G64" s="38">
        <v>12625084506</v>
      </c>
      <c r="H64" s="151">
        <v>0.99665674943000093</v>
      </c>
      <c r="I64" s="27"/>
      <c r="J64" s="30"/>
      <c r="K64" s="30"/>
      <c r="L64" s="30"/>
      <c r="M64" s="30"/>
      <c r="N64" s="170"/>
      <c r="O64" s="27">
        <v>12667434915</v>
      </c>
      <c r="P64" s="30">
        <v>12625084506</v>
      </c>
      <c r="Q64" s="146">
        <v>42350409</v>
      </c>
      <c r="R64" s="151">
        <v>0.99665674943000093</v>
      </c>
      <c r="S64" s="5"/>
      <c r="T64" s="5"/>
    </row>
    <row r="65" spans="1:20" s="26" customFormat="1" ht="36" x14ac:dyDescent="0.2">
      <c r="A65" s="27" t="s">
        <v>56</v>
      </c>
      <c r="B65" s="29" t="s">
        <v>290</v>
      </c>
      <c r="C65" s="30">
        <v>30000000</v>
      </c>
      <c r="D65" s="30"/>
      <c r="E65" s="30">
        <v>7330190</v>
      </c>
      <c r="F65" s="38">
        <v>22669810</v>
      </c>
      <c r="G65" s="38">
        <v>21000000</v>
      </c>
      <c r="H65" s="151">
        <v>0.92634212637865077</v>
      </c>
      <c r="I65" s="27"/>
      <c r="J65" s="30"/>
      <c r="K65" s="30"/>
      <c r="L65" s="30"/>
      <c r="M65" s="30"/>
      <c r="N65" s="170"/>
      <c r="O65" s="27">
        <v>22669810</v>
      </c>
      <c r="P65" s="30">
        <v>21000000</v>
      </c>
      <c r="Q65" s="146">
        <v>1669810</v>
      </c>
      <c r="R65" s="151">
        <v>0.92634212637865077</v>
      </c>
      <c r="S65" s="5"/>
      <c r="T65" s="5"/>
    </row>
    <row r="66" spans="1:20" s="26" customFormat="1" ht="43.5" customHeight="1" x14ac:dyDescent="0.2">
      <c r="A66" s="27" t="s">
        <v>276</v>
      </c>
      <c r="B66" s="29" t="s">
        <v>290</v>
      </c>
      <c r="C66" s="30"/>
      <c r="D66" s="30">
        <v>82669810.030000001</v>
      </c>
      <c r="E66" s="30">
        <v>82669810.030000001</v>
      </c>
      <c r="F66" s="30">
        <v>0</v>
      </c>
      <c r="G66" s="30">
        <v>0</v>
      </c>
      <c r="H66" s="151"/>
      <c r="I66" s="27"/>
      <c r="J66" s="30"/>
      <c r="K66" s="30"/>
      <c r="L66" s="30"/>
      <c r="M66" s="30"/>
      <c r="N66" s="170"/>
      <c r="O66" s="27">
        <v>0</v>
      </c>
      <c r="P66" s="30">
        <v>0</v>
      </c>
      <c r="Q66" s="146">
        <v>0</v>
      </c>
      <c r="R66" s="151"/>
      <c r="S66" s="5"/>
      <c r="T66" s="5"/>
    </row>
    <row r="67" spans="1:20" s="26" customFormat="1" ht="13.15" customHeight="1" x14ac:dyDescent="0.2">
      <c r="A67" s="27"/>
      <c r="B67" s="29"/>
      <c r="C67" s="30"/>
      <c r="D67" s="30"/>
      <c r="E67" s="30"/>
      <c r="F67" s="30"/>
      <c r="G67" s="30"/>
      <c r="H67" s="31"/>
      <c r="I67" s="27"/>
      <c r="J67" s="30"/>
      <c r="K67" s="30"/>
      <c r="L67" s="30"/>
      <c r="M67" s="30"/>
      <c r="N67" s="31"/>
      <c r="O67" s="27"/>
      <c r="P67" s="30"/>
      <c r="Q67" s="146"/>
      <c r="R67" s="148"/>
      <c r="S67" s="5"/>
      <c r="T67" s="5"/>
    </row>
    <row r="68" spans="1:20" s="26" customFormat="1" ht="24" customHeight="1" x14ac:dyDescent="0.2">
      <c r="A68" s="25"/>
      <c r="B68" s="28" t="s">
        <v>14</v>
      </c>
      <c r="C68" s="73">
        <v>6362667983</v>
      </c>
      <c r="D68" s="73">
        <v>3880474894.1100001</v>
      </c>
      <c r="E68" s="73">
        <v>3500186833.7399998</v>
      </c>
      <c r="F68" s="73">
        <v>6742956043.3699999</v>
      </c>
      <c r="G68" s="73">
        <v>1813005505</v>
      </c>
      <c r="H68" s="155">
        <v>0.26887399136801948</v>
      </c>
      <c r="I68" s="25">
        <v>0</v>
      </c>
      <c r="J68" s="73">
        <v>0</v>
      </c>
      <c r="K68" s="73">
        <v>0</v>
      </c>
      <c r="L68" s="73">
        <v>0</v>
      </c>
      <c r="M68" s="73">
        <v>0</v>
      </c>
      <c r="N68" s="172"/>
      <c r="O68" s="167">
        <v>6742956043.3699999</v>
      </c>
      <c r="P68" s="47">
        <v>1813005505</v>
      </c>
      <c r="Q68" s="47">
        <v>4929950538.3699999</v>
      </c>
      <c r="R68" s="158">
        <v>0.26887399136801948</v>
      </c>
      <c r="S68" s="5"/>
      <c r="T68" s="5"/>
    </row>
    <row r="69" spans="1:20" s="26" customFormat="1" ht="19.5" customHeight="1" x14ac:dyDescent="0.2">
      <c r="A69" s="27" t="s">
        <v>58</v>
      </c>
      <c r="B69" s="29" t="s">
        <v>45</v>
      </c>
      <c r="C69" s="30">
        <v>500000000</v>
      </c>
      <c r="D69" s="30"/>
      <c r="E69" s="30"/>
      <c r="F69" s="38">
        <v>500000000</v>
      </c>
      <c r="G69" s="38">
        <v>0</v>
      </c>
      <c r="H69" s="151">
        <v>0</v>
      </c>
      <c r="I69" s="27"/>
      <c r="J69" s="30"/>
      <c r="K69" s="30"/>
      <c r="L69" s="30"/>
      <c r="M69" s="30"/>
      <c r="N69" s="170"/>
      <c r="O69" s="27">
        <v>500000000</v>
      </c>
      <c r="P69" s="30">
        <v>0</v>
      </c>
      <c r="Q69" s="146">
        <v>500000000</v>
      </c>
      <c r="R69" s="151">
        <v>0</v>
      </c>
      <c r="S69" s="5"/>
      <c r="T69" s="5"/>
    </row>
    <row r="70" spans="1:20" s="26" customFormat="1" ht="19.5" customHeight="1" x14ac:dyDescent="0.2">
      <c r="A70" s="27" t="s">
        <v>277</v>
      </c>
      <c r="B70" s="29" t="s">
        <v>45</v>
      </c>
      <c r="C70" s="30"/>
      <c r="D70" s="30">
        <v>3448265614.1500001</v>
      </c>
      <c r="E70" s="30">
        <v>1638715822.53</v>
      </c>
      <c r="F70" s="30">
        <v>1809549791.6200001</v>
      </c>
      <c r="G70" s="30">
        <v>808357636</v>
      </c>
      <c r="H70" s="151">
        <v>0.44671754253101681</v>
      </c>
      <c r="I70" s="27"/>
      <c r="J70" s="30"/>
      <c r="K70" s="30"/>
      <c r="L70" s="30"/>
      <c r="M70" s="30"/>
      <c r="N70" s="170"/>
      <c r="O70" s="27">
        <v>1809549791.6200001</v>
      </c>
      <c r="P70" s="30">
        <v>808357636</v>
      </c>
      <c r="Q70" s="146">
        <v>1001192155.6200001</v>
      </c>
      <c r="R70" s="151">
        <v>0.44671754253101681</v>
      </c>
      <c r="S70" s="5"/>
      <c r="T70" s="5"/>
    </row>
    <row r="71" spans="1:20" s="26" customFormat="1" ht="23.25" customHeight="1" x14ac:dyDescent="0.2">
      <c r="A71" s="27" t="s">
        <v>59</v>
      </c>
      <c r="B71" s="29" t="s">
        <v>46</v>
      </c>
      <c r="C71" s="30">
        <v>5862667983</v>
      </c>
      <c r="D71" s="30"/>
      <c r="E71" s="30">
        <v>1786471012</v>
      </c>
      <c r="F71" s="38">
        <v>4076196971</v>
      </c>
      <c r="G71" s="38">
        <v>674647869</v>
      </c>
      <c r="H71" s="151">
        <v>0.16550914340002831</v>
      </c>
      <c r="I71" s="27"/>
      <c r="J71" s="30"/>
      <c r="K71" s="30"/>
      <c r="L71" s="30"/>
      <c r="M71" s="30"/>
      <c r="N71" s="170"/>
      <c r="O71" s="27">
        <v>4076196971</v>
      </c>
      <c r="P71" s="30">
        <v>674647869</v>
      </c>
      <c r="Q71" s="146">
        <v>3401549102</v>
      </c>
      <c r="R71" s="151">
        <v>0.16550914340002831</v>
      </c>
      <c r="S71" s="5"/>
      <c r="T71" s="5"/>
    </row>
    <row r="72" spans="1:20" s="26" customFormat="1" ht="23.25" customHeight="1" x14ac:dyDescent="0.2">
      <c r="A72" s="27" t="s">
        <v>278</v>
      </c>
      <c r="B72" s="29" t="s">
        <v>46</v>
      </c>
      <c r="C72" s="30"/>
      <c r="D72" s="30">
        <v>432209279.95999998</v>
      </c>
      <c r="E72" s="30">
        <v>74999999.209999993</v>
      </c>
      <c r="F72" s="30">
        <v>357209280.75</v>
      </c>
      <c r="G72" s="30">
        <v>330000000</v>
      </c>
      <c r="H72" s="151">
        <v>0.92382818079958295</v>
      </c>
      <c r="I72" s="27"/>
      <c r="J72" s="30"/>
      <c r="K72" s="30"/>
      <c r="L72" s="30"/>
      <c r="M72" s="30"/>
      <c r="N72" s="170"/>
      <c r="O72" s="27">
        <v>357209280.75</v>
      </c>
      <c r="P72" s="30">
        <v>330000000</v>
      </c>
      <c r="Q72" s="146">
        <v>27209280.75</v>
      </c>
      <c r="R72" s="151">
        <v>0.92382818079958295</v>
      </c>
      <c r="S72" s="5"/>
      <c r="T72" s="5"/>
    </row>
    <row r="73" spans="1:20" s="26" customFormat="1" ht="13.15" customHeight="1" x14ac:dyDescent="0.2">
      <c r="A73" s="27"/>
      <c r="B73" s="29"/>
      <c r="C73" s="30"/>
      <c r="D73" s="30"/>
      <c r="E73" s="30"/>
      <c r="F73" s="30"/>
      <c r="G73" s="30"/>
      <c r="H73" s="31"/>
      <c r="I73" s="27"/>
      <c r="J73" s="30"/>
      <c r="K73" s="30"/>
      <c r="L73" s="30"/>
      <c r="M73" s="30"/>
      <c r="N73" s="31"/>
      <c r="O73" s="27"/>
      <c r="P73" s="30"/>
      <c r="Q73" s="146"/>
      <c r="R73" s="148"/>
      <c r="S73" s="5"/>
      <c r="T73" s="5"/>
    </row>
    <row r="74" spans="1:20" s="26" customFormat="1" ht="24" customHeight="1" x14ac:dyDescent="0.2">
      <c r="A74" s="25"/>
      <c r="B74" s="28" t="s">
        <v>80</v>
      </c>
      <c r="C74" s="73">
        <v>25000000</v>
      </c>
      <c r="D74" s="73">
        <v>0</v>
      </c>
      <c r="E74" s="73">
        <v>0</v>
      </c>
      <c r="F74" s="73">
        <v>25000000</v>
      </c>
      <c r="G74" s="73">
        <v>25000000</v>
      </c>
      <c r="H74" s="155">
        <v>1</v>
      </c>
      <c r="I74" s="25">
        <v>0</v>
      </c>
      <c r="J74" s="73">
        <v>0</v>
      </c>
      <c r="K74" s="73"/>
      <c r="L74" s="73">
        <v>0</v>
      </c>
      <c r="M74" s="73">
        <v>0</v>
      </c>
      <c r="N74" s="172"/>
      <c r="O74" s="25">
        <v>25000000</v>
      </c>
      <c r="P74" s="47">
        <v>25000000</v>
      </c>
      <c r="Q74" s="73">
        <v>0</v>
      </c>
      <c r="R74" s="158">
        <v>1</v>
      </c>
      <c r="S74" s="5"/>
      <c r="T74" s="5"/>
    </row>
    <row r="75" spans="1:20" s="26" customFormat="1" ht="26.25" customHeight="1" x14ac:dyDescent="0.2">
      <c r="A75" s="27" t="s">
        <v>61</v>
      </c>
      <c r="B75" s="29" t="s">
        <v>60</v>
      </c>
      <c r="C75" s="30">
        <v>25000000</v>
      </c>
      <c r="D75" s="30"/>
      <c r="E75" s="30"/>
      <c r="F75" s="38">
        <v>25000000</v>
      </c>
      <c r="G75" s="38">
        <v>25000000</v>
      </c>
      <c r="H75" s="151">
        <v>1</v>
      </c>
      <c r="I75" s="27"/>
      <c r="J75" s="30"/>
      <c r="K75" s="30"/>
      <c r="L75" s="30"/>
      <c r="M75" s="30"/>
      <c r="N75" s="170"/>
      <c r="O75" s="27">
        <v>25000000</v>
      </c>
      <c r="P75" s="30">
        <v>25000000</v>
      </c>
      <c r="Q75" s="146">
        <v>0</v>
      </c>
      <c r="R75" s="151">
        <v>1</v>
      </c>
      <c r="S75" s="5"/>
      <c r="T75" s="5"/>
    </row>
    <row r="76" spans="1:20" s="26" customFormat="1" ht="13.15" customHeight="1" x14ac:dyDescent="0.2">
      <c r="A76" s="27"/>
      <c r="B76" s="29"/>
      <c r="C76" s="30"/>
      <c r="D76" s="30"/>
      <c r="E76" s="30"/>
      <c r="F76" s="30"/>
      <c r="G76" s="30"/>
      <c r="H76" s="31"/>
      <c r="I76" s="27"/>
      <c r="J76" s="30"/>
      <c r="K76" s="30"/>
      <c r="L76" s="30"/>
      <c r="M76" s="30"/>
      <c r="N76" s="31"/>
      <c r="O76" s="27"/>
      <c r="P76" s="30"/>
      <c r="Q76" s="146"/>
      <c r="R76" s="148"/>
      <c r="S76" s="5"/>
      <c r="T76" s="5"/>
    </row>
    <row r="77" spans="1:20" s="26" customFormat="1" ht="24" customHeight="1" x14ac:dyDescent="0.2">
      <c r="A77" s="25"/>
      <c r="B77" s="28" t="s">
        <v>84</v>
      </c>
      <c r="C77" s="73">
        <v>6441253047</v>
      </c>
      <c r="D77" s="73">
        <v>4987900000</v>
      </c>
      <c r="E77" s="73">
        <v>4064410032</v>
      </c>
      <c r="F77" s="73">
        <v>7364743015</v>
      </c>
      <c r="G77" s="73">
        <v>6641828856</v>
      </c>
      <c r="H77" s="155">
        <v>0.90184122412314749</v>
      </c>
      <c r="I77" s="25">
        <v>0</v>
      </c>
      <c r="J77" s="73">
        <v>0</v>
      </c>
      <c r="K77" s="73">
        <v>0</v>
      </c>
      <c r="L77" s="73">
        <v>0</v>
      </c>
      <c r="M77" s="73">
        <v>0</v>
      </c>
      <c r="N77" s="172"/>
      <c r="O77" s="167">
        <v>7364743015</v>
      </c>
      <c r="P77" s="47">
        <v>6641828856</v>
      </c>
      <c r="Q77" s="47">
        <v>722914159</v>
      </c>
      <c r="R77" s="158">
        <v>0.90184122412314749</v>
      </c>
      <c r="S77" s="5"/>
      <c r="T77" s="5"/>
    </row>
    <row r="78" spans="1:20" s="26" customFormat="1" ht="24" customHeight="1" x14ac:dyDescent="0.2">
      <c r="A78" s="27" t="s">
        <v>94</v>
      </c>
      <c r="B78" s="29" t="s">
        <v>99</v>
      </c>
      <c r="C78" s="30">
        <v>100000000</v>
      </c>
      <c r="D78" s="30"/>
      <c r="E78" s="30"/>
      <c r="F78" s="38">
        <v>100000000</v>
      </c>
      <c r="G78" s="38">
        <v>0</v>
      </c>
      <c r="H78" s="151">
        <v>0</v>
      </c>
      <c r="I78" s="27"/>
      <c r="J78" s="30"/>
      <c r="K78" s="30"/>
      <c r="L78" s="30"/>
      <c r="M78" s="30"/>
      <c r="N78" s="170"/>
      <c r="O78" s="27">
        <v>100000000</v>
      </c>
      <c r="P78" s="30">
        <v>0</v>
      </c>
      <c r="Q78" s="146">
        <v>100000000</v>
      </c>
      <c r="R78" s="151">
        <v>0</v>
      </c>
      <c r="S78" s="5"/>
      <c r="T78" s="5"/>
    </row>
    <row r="79" spans="1:20" s="26" customFormat="1" ht="24" customHeight="1" x14ac:dyDescent="0.2">
      <c r="A79" s="27" t="s">
        <v>70</v>
      </c>
      <c r="B79" s="29" t="s">
        <v>69</v>
      </c>
      <c r="C79" s="30">
        <v>520000000</v>
      </c>
      <c r="D79" s="30"/>
      <c r="E79" s="30"/>
      <c r="F79" s="38">
        <v>520000000</v>
      </c>
      <c r="G79" s="38">
        <v>504961500</v>
      </c>
      <c r="H79" s="151">
        <v>0.97107980769230773</v>
      </c>
      <c r="I79" s="27"/>
      <c r="J79" s="30"/>
      <c r="K79" s="30"/>
      <c r="L79" s="30"/>
      <c r="M79" s="30"/>
      <c r="N79" s="170"/>
      <c r="O79" s="27">
        <v>520000000</v>
      </c>
      <c r="P79" s="30">
        <v>504961500</v>
      </c>
      <c r="Q79" s="146">
        <v>15038500</v>
      </c>
      <c r="R79" s="151">
        <v>0.97107980769230773</v>
      </c>
      <c r="S79" s="5"/>
      <c r="T79" s="5"/>
    </row>
    <row r="80" spans="1:20" s="26" customFormat="1" ht="24" customHeight="1" x14ac:dyDescent="0.2">
      <c r="A80" s="27" t="s">
        <v>71</v>
      </c>
      <c r="B80" s="29" t="s">
        <v>63</v>
      </c>
      <c r="C80" s="30">
        <v>150000000</v>
      </c>
      <c r="D80" s="30"/>
      <c r="E80" s="30"/>
      <c r="F80" s="38">
        <v>150000000</v>
      </c>
      <c r="G80" s="38">
        <v>100000000</v>
      </c>
      <c r="H80" s="151">
        <v>0.66666666666666663</v>
      </c>
      <c r="I80" s="27"/>
      <c r="J80" s="30"/>
      <c r="K80" s="30"/>
      <c r="L80" s="30"/>
      <c r="M80" s="30"/>
      <c r="N80" s="170"/>
      <c r="O80" s="27">
        <v>150000000</v>
      </c>
      <c r="P80" s="30">
        <v>100000000</v>
      </c>
      <c r="Q80" s="146">
        <v>50000000</v>
      </c>
      <c r="R80" s="151">
        <v>0.66666666666666663</v>
      </c>
      <c r="S80" s="5"/>
      <c r="T80" s="5"/>
    </row>
    <row r="81" spans="1:20" s="26" customFormat="1" ht="23.25" customHeight="1" x14ac:dyDescent="0.2">
      <c r="A81" s="27" t="s">
        <v>72</v>
      </c>
      <c r="B81" s="29" t="s">
        <v>64</v>
      </c>
      <c r="C81" s="30">
        <v>5671253047</v>
      </c>
      <c r="D81" s="30">
        <v>4987900000</v>
      </c>
      <c r="E81" s="30">
        <v>4064410032</v>
      </c>
      <c r="F81" s="219">
        <v>6594743015</v>
      </c>
      <c r="G81" s="38">
        <v>6036867356</v>
      </c>
      <c r="H81" s="151">
        <v>0.91540600479334977</v>
      </c>
      <c r="I81" s="27"/>
      <c r="J81" s="30"/>
      <c r="K81" s="30"/>
      <c r="L81" s="30"/>
      <c r="M81" s="30"/>
      <c r="N81" s="170"/>
      <c r="O81" s="27">
        <v>6594743015</v>
      </c>
      <c r="P81" s="30">
        <v>6036867356</v>
      </c>
      <c r="Q81" s="146">
        <v>557875659</v>
      </c>
      <c r="R81" s="151">
        <v>0.91540600479334977</v>
      </c>
      <c r="S81" s="5"/>
      <c r="T81" s="5"/>
    </row>
    <row r="82" spans="1:20" s="26" customFormat="1" ht="13.15" customHeight="1" x14ac:dyDescent="0.2">
      <c r="A82" s="27"/>
      <c r="B82" s="29"/>
      <c r="C82" s="30"/>
      <c r="D82" s="30"/>
      <c r="E82" s="30"/>
      <c r="F82" s="30"/>
      <c r="G82" s="30"/>
      <c r="H82" s="31"/>
      <c r="I82" s="27"/>
      <c r="J82" s="30"/>
      <c r="K82" s="30"/>
      <c r="L82" s="30"/>
      <c r="M82" s="30"/>
      <c r="N82" s="31"/>
      <c r="O82" s="27">
        <v>0</v>
      </c>
      <c r="P82" s="30"/>
      <c r="Q82" s="146"/>
      <c r="R82" s="148"/>
      <c r="S82" s="5"/>
      <c r="T82" s="5"/>
    </row>
    <row r="83" spans="1:20" s="26" customFormat="1" ht="37.5" customHeight="1" x14ac:dyDescent="0.2">
      <c r="A83" s="25"/>
      <c r="B83" s="28" t="s">
        <v>85</v>
      </c>
      <c r="C83" s="73">
        <v>342957157</v>
      </c>
      <c r="D83" s="73">
        <v>215197992.72</v>
      </c>
      <c r="E83" s="73">
        <v>40000000</v>
      </c>
      <c r="F83" s="73">
        <v>518155149.72000003</v>
      </c>
      <c r="G83" s="73">
        <v>339991856</v>
      </c>
      <c r="H83" s="155">
        <v>0.65615840387521829</v>
      </c>
      <c r="I83" s="25">
        <v>0</v>
      </c>
      <c r="J83" s="73">
        <v>0</v>
      </c>
      <c r="K83" s="73">
        <v>0</v>
      </c>
      <c r="L83" s="73">
        <v>0</v>
      </c>
      <c r="M83" s="73">
        <v>0</v>
      </c>
      <c r="N83" s="172"/>
      <c r="O83" s="167">
        <v>518155149.72000003</v>
      </c>
      <c r="P83" s="47">
        <v>339991856</v>
      </c>
      <c r="Q83" s="47">
        <v>178163293.72</v>
      </c>
      <c r="R83" s="158">
        <v>0.65615840387521829</v>
      </c>
      <c r="S83" s="5"/>
      <c r="T83" s="5"/>
    </row>
    <row r="84" spans="1:20" s="26" customFormat="1" ht="37.5" customHeight="1" x14ac:dyDescent="0.2">
      <c r="A84" s="27" t="s">
        <v>95</v>
      </c>
      <c r="B84" s="29" t="s">
        <v>96</v>
      </c>
      <c r="C84" s="30">
        <v>100000000</v>
      </c>
      <c r="D84" s="30"/>
      <c r="E84" s="30"/>
      <c r="F84" s="38">
        <v>100000000</v>
      </c>
      <c r="G84" s="38">
        <v>0</v>
      </c>
      <c r="H84" s="151">
        <v>0</v>
      </c>
      <c r="I84" s="27"/>
      <c r="J84" s="30"/>
      <c r="K84" s="30"/>
      <c r="L84" s="30"/>
      <c r="M84" s="30"/>
      <c r="N84" s="170"/>
      <c r="O84" s="27">
        <v>100000000</v>
      </c>
      <c r="P84" s="30">
        <v>0</v>
      </c>
      <c r="Q84" s="146">
        <v>100000000</v>
      </c>
      <c r="R84" s="151">
        <v>0</v>
      </c>
      <c r="S84" s="5"/>
      <c r="T84" s="5"/>
    </row>
    <row r="85" spans="1:20" s="26" customFormat="1" ht="23.25" customHeight="1" x14ac:dyDescent="0.2">
      <c r="A85" s="27" t="s">
        <v>73</v>
      </c>
      <c r="B85" s="29" t="s">
        <v>62</v>
      </c>
      <c r="C85" s="30">
        <v>242957157</v>
      </c>
      <c r="D85" s="30">
        <v>25000000</v>
      </c>
      <c r="E85" s="30"/>
      <c r="F85" s="38">
        <v>267957157</v>
      </c>
      <c r="G85" s="38">
        <v>189991856</v>
      </c>
      <c r="H85" s="151">
        <v>0.70903818404074204</v>
      </c>
      <c r="I85" s="27"/>
      <c r="J85" s="30"/>
      <c r="K85" s="30"/>
      <c r="L85" s="30"/>
      <c r="M85" s="30"/>
      <c r="N85" s="170"/>
      <c r="O85" s="27">
        <v>267957157</v>
      </c>
      <c r="P85" s="30">
        <v>189991856</v>
      </c>
      <c r="Q85" s="146">
        <v>77965301</v>
      </c>
      <c r="R85" s="151">
        <v>0.70903818404074204</v>
      </c>
      <c r="S85" s="5"/>
      <c r="T85" s="5"/>
    </row>
    <row r="86" spans="1:20" s="26" customFormat="1" ht="23.25" customHeight="1" x14ac:dyDescent="0.2">
      <c r="A86" s="27" t="s">
        <v>279</v>
      </c>
      <c r="B86" s="29" t="s">
        <v>62</v>
      </c>
      <c r="C86" s="30"/>
      <c r="D86" s="30">
        <v>190197992.72</v>
      </c>
      <c r="E86" s="30">
        <v>40000000</v>
      </c>
      <c r="F86" s="30">
        <v>150197992.72</v>
      </c>
      <c r="G86" s="30">
        <v>150000000</v>
      </c>
      <c r="H86" s="151">
        <v>0.99868178850852485</v>
      </c>
      <c r="I86" s="27"/>
      <c r="J86" s="30"/>
      <c r="K86" s="30"/>
      <c r="L86" s="30"/>
      <c r="M86" s="30"/>
      <c r="N86" s="170"/>
      <c r="O86" s="27">
        <v>150197992.72</v>
      </c>
      <c r="P86" s="30">
        <v>150000000</v>
      </c>
      <c r="Q86" s="146">
        <v>197992.71999999881</v>
      </c>
      <c r="R86" s="151">
        <v>0.99868178850852485</v>
      </c>
      <c r="S86" s="5"/>
      <c r="T86" s="5"/>
    </row>
    <row r="87" spans="1:20" s="26" customFormat="1" ht="13.15" customHeight="1" x14ac:dyDescent="0.2">
      <c r="A87" s="27"/>
      <c r="B87" s="29"/>
      <c r="C87" s="30"/>
      <c r="D87" s="30"/>
      <c r="E87" s="30"/>
      <c r="F87" s="30"/>
      <c r="G87" s="30"/>
      <c r="H87" s="31"/>
      <c r="I87" s="27"/>
      <c r="J87" s="30"/>
      <c r="K87" s="30"/>
      <c r="L87" s="30"/>
      <c r="M87" s="30"/>
      <c r="N87" s="31"/>
      <c r="O87" s="27"/>
      <c r="P87" s="30"/>
      <c r="Q87" s="146"/>
      <c r="R87" s="148"/>
      <c r="S87" s="5"/>
      <c r="T87" s="5"/>
    </row>
    <row r="88" spans="1:20" s="26" customFormat="1" ht="24.75" customHeight="1" x14ac:dyDescent="0.2">
      <c r="A88" s="25"/>
      <c r="B88" s="28" t="s">
        <v>81</v>
      </c>
      <c r="C88" s="73">
        <v>150000000</v>
      </c>
      <c r="D88" s="73">
        <v>0</v>
      </c>
      <c r="E88" s="73">
        <v>0</v>
      </c>
      <c r="F88" s="73">
        <v>150000000</v>
      </c>
      <c r="G88" s="73">
        <v>0</v>
      </c>
      <c r="H88" s="155">
        <v>0</v>
      </c>
      <c r="I88" s="25">
        <v>0</v>
      </c>
      <c r="J88" s="73">
        <v>0</v>
      </c>
      <c r="K88" s="73">
        <v>0</v>
      </c>
      <c r="L88" s="73">
        <v>0</v>
      </c>
      <c r="M88" s="73">
        <v>0</v>
      </c>
      <c r="N88" s="172"/>
      <c r="O88" s="167">
        <v>150000000</v>
      </c>
      <c r="P88" s="47">
        <v>0</v>
      </c>
      <c r="Q88" s="47">
        <v>150000000</v>
      </c>
      <c r="R88" s="158">
        <v>0</v>
      </c>
      <c r="S88" s="5"/>
      <c r="T88" s="5"/>
    </row>
    <row r="89" spans="1:20" s="26" customFormat="1" ht="23.25" customHeight="1" x14ac:dyDescent="0.2">
      <c r="A89" s="27" t="s">
        <v>74</v>
      </c>
      <c r="B89" s="29" t="s">
        <v>65</v>
      </c>
      <c r="C89" s="30">
        <v>100000000</v>
      </c>
      <c r="D89" s="30"/>
      <c r="E89" s="30"/>
      <c r="F89" s="38">
        <v>100000000</v>
      </c>
      <c r="G89" s="38">
        <v>0</v>
      </c>
      <c r="H89" s="151">
        <v>0</v>
      </c>
      <c r="I89" s="27"/>
      <c r="J89" s="30"/>
      <c r="K89" s="30"/>
      <c r="L89" s="30"/>
      <c r="M89" s="30"/>
      <c r="N89" s="170"/>
      <c r="O89" s="27">
        <v>100000000</v>
      </c>
      <c r="P89" s="30">
        <v>0</v>
      </c>
      <c r="Q89" s="146">
        <v>100000000</v>
      </c>
      <c r="R89" s="151">
        <v>0</v>
      </c>
      <c r="S89" s="5"/>
      <c r="T89" s="5"/>
    </row>
    <row r="90" spans="1:20" s="26" customFormat="1" ht="24" customHeight="1" x14ac:dyDescent="0.2">
      <c r="A90" s="27" t="s">
        <v>97</v>
      </c>
      <c r="B90" s="29" t="s">
        <v>98</v>
      </c>
      <c r="C90" s="30">
        <v>50000000</v>
      </c>
      <c r="D90" s="30"/>
      <c r="E90" s="30"/>
      <c r="F90" s="38">
        <v>50000000</v>
      </c>
      <c r="G90" s="38">
        <v>0</v>
      </c>
      <c r="H90" s="151">
        <v>0</v>
      </c>
      <c r="I90" s="27"/>
      <c r="J90" s="30"/>
      <c r="K90" s="30"/>
      <c r="L90" s="30"/>
      <c r="M90" s="30"/>
      <c r="N90" s="170"/>
      <c r="O90" s="27">
        <v>50000000</v>
      </c>
      <c r="P90" s="30">
        <v>0</v>
      </c>
      <c r="Q90" s="146">
        <v>50000000</v>
      </c>
      <c r="R90" s="151">
        <v>0</v>
      </c>
      <c r="S90" s="5"/>
      <c r="T90" s="5"/>
    </row>
    <row r="91" spans="1:20" s="26" customFormat="1" ht="35.25" customHeight="1" x14ac:dyDescent="0.2">
      <c r="A91" s="25"/>
      <c r="B91" s="28" t="s">
        <v>82</v>
      </c>
      <c r="C91" s="73">
        <v>1030000000</v>
      </c>
      <c r="D91" s="73">
        <v>1651135000</v>
      </c>
      <c r="E91" s="73">
        <v>377613318</v>
      </c>
      <c r="F91" s="73">
        <v>2303521682</v>
      </c>
      <c r="G91" s="73">
        <v>1704052643</v>
      </c>
      <c r="H91" s="155">
        <v>0.73975975842366737</v>
      </c>
      <c r="I91" s="25">
        <v>0</v>
      </c>
      <c r="J91" s="73">
        <v>0</v>
      </c>
      <c r="K91" s="73">
        <v>0</v>
      </c>
      <c r="L91" s="73">
        <v>0</v>
      </c>
      <c r="M91" s="73">
        <v>0</v>
      </c>
      <c r="N91" s="172"/>
      <c r="O91" s="167">
        <v>2303521682</v>
      </c>
      <c r="P91" s="47">
        <v>1704052643</v>
      </c>
      <c r="Q91" s="47">
        <v>599469039</v>
      </c>
      <c r="R91" s="159">
        <v>0.73975975842366737</v>
      </c>
      <c r="S91" s="5"/>
      <c r="T91" s="5"/>
    </row>
    <row r="92" spans="1:20" s="26" customFormat="1" ht="24" customHeight="1" x14ac:dyDescent="0.2">
      <c r="A92" s="27" t="s">
        <v>75</v>
      </c>
      <c r="B92" s="29" t="s">
        <v>66</v>
      </c>
      <c r="C92" s="30">
        <v>50000000</v>
      </c>
      <c r="D92" s="30">
        <v>34135000</v>
      </c>
      <c r="E92" s="76"/>
      <c r="F92" s="38">
        <v>84135000</v>
      </c>
      <c r="G92" s="38">
        <v>84135000</v>
      </c>
      <c r="H92" s="151">
        <v>1</v>
      </c>
      <c r="I92" s="27"/>
      <c r="J92" s="30"/>
      <c r="K92" s="30"/>
      <c r="L92" s="30"/>
      <c r="M92" s="30"/>
      <c r="N92" s="170"/>
      <c r="O92" s="27">
        <v>84135000</v>
      </c>
      <c r="P92" s="30">
        <v>84135000</v>
      </c>
      <c r="Q92" s="146">
        <v>0</v>
      </c>
      <c r="R92" s="151">
        <v>1</v>
      </c>
      <c r="S92" s="5"/>
      <c r="T92" s="5"/>
    </row>
    <row r="93" spans="1:20" s="26" customFormat="1" ht="24" customHeight="1" x14ac:dyDescent="0.2">
      <c r="A93" s="27" t="s">
        <v>268</v>
      </c>
      <c r="B93" s="29" t="s">
        <v>66</v>
      </c>
      <c r="C93" s="30"/>
      <c r="D93" s="30">
        <v>80000000</v>
      </c>
      <c r="E93" s="76"/>
      <c r="F93" s="30">
        <v>80000000</v>
      </c>
      <c r="G93" s="30">
        <v>80000000</v>
      </c>
      <c r="H93" s="151">
        <v>1</v>
      </c>
      <c r="I93" s="27"/>
      <c r="J93" s="30"/>
      <c r="K93" s="30"/>
      <c r="L93" s="30"/>
      <c r="M93" s="30"/>
      <c r="N93" s="170"/>
      <c r="O93" s="27">
        <v>80000000</v>
      </c>
      <c r="P93" s="30">
        <v>80000000</v>
      </c>
      <c r="Q93" s="146">
        <v>0</v>
      </c>
      <c r="R93" s="151">
        <v>1</v>
      </c>
      <c r="S93" s="5"/>
      <c r="T93" s="5"/>
    </row>
    <row r="94" spans="1:20" s="26" customFormat="1" ht="20.25" customHeight="1" x14ac:dyDescent="0.2">
      <c r="A94" s="27" t="s">
        <v>76</v>
      </c>
      <c r="B94" s="29" t="s">
        <v>67</v>
      </c>
      <c r="C94" s="30">
        <v>200000000</v>
      </c>
      <c r="D94" s="142">
        <v>510000000</v>
      </c>
      <c r="E94" s="142">
        <v>359000000</v>
      </c>
      <c r="F94" s="38">
        <v>351000000</v>
      </c>
      <c r="G94" s="38">
        <v>322335969</v>
      </c>
      <c r="H94" s="151">
        <v>0.91833609401709404</v>
      </c>
      <c r="I94" s="27"/>
      <c r="J94" s="30"/>
      <c r="K94" s="30"/>
      <c r="L94" s="30"/>
      <c r="M94" s="30"/>
      <c r="N94" s="170"/>
      <c r="O94" s="27">
        <v>351000000</v>
      </c>
      <c r="P94" s="30">
        <v>322335969</v>
      </c>
      <c r="Q94" s="146">
        <v>28664031</v>
      </c>
      <c r="R94" s="151">
        <v>0.91833609401709404</v>
      </c>
      <c r="S94" s="5"/>
      <c r="T94" s="5"/>
    </row>
    <row r="95" spans="1:20" s="26" customFormat="1" ht="20.25" customHeight="1" x14ac:dyDescent="0.2">
      <c r="A95" s="27" t="s">
        <v>269</v>
      </c>
      <c r="B95" s="29" t="s">
        <v>67</v>
      </c>
      <c r="C95" s="30"/>
      <c r="D95" s="142">
        <v>522000000</v>
      </c>
      <c r="E95" s="142"/>
      <c r="F95" s="38">
        <v>522000000</v>
      </c>
      <c r="G95" s="38">
        <v>138311470</v>
      </c>
      <c r="H95" s="151">
        <v>0.26496450191570881</v>
      </c>
      <c r="I95" s="27"/>
      <c r="J95" s="30"/>
      <c r="K95" s="30"/>
      <c r="L95" s="30"/>
      <c r="M95" s="30"/>
      <c r="N95" s="170"/>
      <c r="O95" s="27">
        <v>522000000</v>
      </c>
      <c r="P95" s="30">
        <v>138311470</v>
      </c>
      <c r="Q95" s="146">
        <v>383688530</v>
      </c>
      <c r="R95" s="151">
        <v>0.26496450191570881</v>
      </c>
      <c r="S95" s="5"/>
      <c r="T95" s="5"/>
    </row>
    <row r="96" spans="1:20" s="26" customFormat="1" ht="13.15" customHeight="1" x14ac:dyDescent="0.2">
      <c r="A96" s="27" t="s">
        <v>77</v>
      </c>
      <c r="B96" s="29" t="s">
        <v>83</v>
      </c>
      <c r="C96" s="30">
        <v>630000000</v>
      </c>
      <c r="D96" s="142"/>
      <c r="E96" s="30">
        <v>11613318</v>
      </c>
      <c r="F96" s="38">
        <v>618386682</v>
      </c>
      <c r="G96" s="38">
        <v>597774039</v>
      </c>
      <c r="H96" s="151">
        <v>0.96666706512285461</v>
      </c>
      <c r="I96" s="27"/>
      <c r="J96" s="30"/>
      <c r="K96" s="30"/>
      <c r="L96" s="30"/>
      <c r="M96" s="30"/>
      <c r="N96" s="170"/>
      <c r="O96" s="27">
        <v>618386682</v>
      </c>
      <c r="P96" s="30">
        <v>597774039</v>
      </c>
      <c r="Q96" s="146">
        <v>20612643</v>
      </c>
      <c r="R96" s="151">
        <v>0.96666706512285461</v>
      </c>
      <c r="S96" s="5"/>
      <c r="T96" s="5"/>
    </row>
    <row r="97" spans="1:20" s="26" customFormat="1" ht="13.15" customHeight="1" x14ac:dyDescent="0.2">
      <c r="A97" s="27" t="s">
        <v>270</v>
      </c>
      <c r="B97" s="29" t="s">
        <v>83</v>
      </c>
      <c r="C97" s="30"/>
      <c r="D97" s="30">
        <v>505000000</v>
      </c>
      <c r="E97" s="30">
        <v>7000000</v>
      </c>
      <c r="F97" s="30">
        <v>498000000</v>
      </c>
      <c r="G97" s="30">
        <v>348498300</v>
      </c>
      <c r="H97" s="151">
        <v>0.6997957831325301</v>
      </c>
      <c r="I97" s="27"/>
      <c r="J97" s="30"/>
      <c r="K97" s="30"/>
      <c r="L97" s="30"/>
      <c r="M97" s="30"/>
      <c r="N97" s="170"/>
      <c r="O97" s="27">
        <v>498000000</v>
      </c>
      <c r="P97" s="30">
        <v>348498300</v>
      </c>
      <c r="Q97" s="146">
        <v>149501700</v>
      </c>
      <c r="R97" s="151">
        <v>0.6997957831325301</v>
      </c>
      <c r="S97" s="5"/>
      <c r="T97" s="5"/>
    </row>
    <row r="98" spans="1:20" s="26" customFormat="1" ht="13.15" customHeight="1" x14ac:dyDescent="0.2">
      <c r="A98" s="27" t="s">
        <v>78</v>
      </c>
      <c r="B98" s="29" t="s">
        <v>68</v>
      </c>
      <c r="C98" s="30">
        <v>150000000</v>
      </c>
      <c r="D98" s="30"/>
      <c r="E98" s="30"/>
      <c r="F98" s="38">
        <v>150000000</v>
      </c>
      <c r="G98" s="38">
        <v>132997865</v>
      </c>
      <c r="H98" s="151">
        <v>0.88665243333333332</v>
      </c>
      <c r="I98" s="27"/>
      <c r="J98" s="30"/>
      <c r="K98" s="30"/>
      <c r="L98" s="30"/>
      <c r="M98" s="30"/>
      <c r="N98" s="170"/>
      <c r="O98" s="27">
        <v>150000000</v>
      </c>
      <c r="P98" s="30">
        <v>132997865</v>
      </c>
      <c r="Q98" s="146">
        <v>17002135</v>
      </c>
      <c r="R98" s="151">
        <v>0.88665243333333332</v>
      </c>
      <c r="S98" s="5"/>
      <c r="T98" s="5"/>
    </row>
    <row r="99" spans="1:20" s="26" customFormat="1" ht="13.15" customHeight="1" x14ac:dyDescent="0.2">
      <c r="A99" s="27"/>
      <c r="B99" s="29"/>
      <c r="C99" s="30"/>
      <c r="D99" s="30"/>
      <c r="E99" s="30"/>
      <c r="F99" s="30"/>
      <c r="G99" s="30"/>
      <c r="H99" s="31"/>
      <c r="I99" s="27"/>
      <c r="J99" s="30"/>
      <c r="K99" s="30"/>
      <c r="L99" s="30"/>
      <c r="M99" s="30"/>
      <c r="N99" s="31"/>
      <c r="O99" s="27"/>
      <c r="P99" s="30"/>
      <c r="Q99" s="146"/>
      <c r="R99" s="148"/>
      <c r="S99" s="5"/>
      <c r="T99" s="5"/>
    </row>
    <row r="100" spans="1:20" s="26" customFormat="1" ht="31.5" customHeight="1" x14ac:dyDescent="0.2">
      <c r="A100" s="134"/>
      <c r="B100" s="135" t="s">
        <v>285</v>
      </c>
      <c r="C100" s="136">
        <v>0</v>
      </c>
      <c r="D100" s="136">
        <v>2094119218.74</v>
      </c>
      <c r="E100" s="136">
        <v>0</v>
      </c>
      <c r="F100" s="136">
        <v>2094119218.74</v>
      </c>
      <c r="G100" s="136">
        <v>1809714084</v>
      </c>
      <c r="H100" s="156">
        <v>0.86418866118275617</v>
      </c>
      <c r="I100" s="134">
        <v>0</v>
      </c>
      <c r="J100" s="136">
        <v>0</v>
      </c>
      <c r="K100" s="136">
        <v>0</v>
      </c>
      <c r="L100" s="136">
        <v>0</v>
      </c>
      <c r="M100" s="136">
        <v>0</v>
      </c>
      <c r="N100" s="173"/>
      <c r="O100" s="134">
        <v>2094119218.74</v>
      </c>
      <c r="P100" s="136">
        <v>1809714084</v>
      </c>
      <c r="Q100" s="136">
        <v>284405134.73999995</v>
      </c>
      <c r="R100" s="160">
        <v>0.86418866118275617</v>
      </c>
      <c r="S100" s="5"/>
      <c r="T100" s="5"/>
    </row>
    <row r="101" spans="1:20" s="26" customFormat="1" ht="19.5" customHeight="1" x14ac:dyDescent="0.2">
      <c r="A101" s="27" t="s">
        <v>286</v>
      </c>
      <c r="B101" s="29" t="s">
        <v>285</v>
      </c>
      <c r="C101" s="30"/>
      <c r="D101" s="30">
        <v>50405135</v>
      </c>
      <c r="E101" s="30"/>
      <c r="F101" s="38">
        <v>50405135</v>
      </c>
      <c r="G101" s="30">
        <v>0</v>
      </c>
      <c r="H101" s="151">
        <v>0</v>
      </c>
      <c r="I101" s="27"/>
      <c r="J101" s="30"/>
      <c r="K101" s="30"/>
      <c r="L101" s="30"/>
      <c r="M101" s="30"/>
      <c r="N101" s="170"/>
      <c r="O101" s="27">
        <v>50405135</v>
      </c>
      <c r="P101" s="30">
        <v>0</v>
      </c>
      <c r="Q101" s="146">
        <v>50405135</v>
      </c>
      <c r="R101" s="151">
        <v>0</v>
      </c>
      <c r="S101" s="5"/>
      <c r="T101" s="5"/>
    </row>
    <row r="102" spans="1:20" s="26" customFormat="1" ht="36" x14ac:dyDescent="0.2">
      <c r="A102" s="27" t="s">
        <v>274</v>
      </c>
      <c r="B102" s="29" t="s">
        <v>280</v>
      </c>
      <c r="C102" s="30"/>
      <c r="D102" s="30">
        <v>1782715822.53</v>
      </c>
      <c r="E102" s="30"/>
      <c r="F102" s="30">
        <v>1782715822.53</v>
      </c>
      <c r="G102" s="30">
        <v>1638715823</v>
      </c>
      <c r="H102" s="151">
        <v>0.91922436671615015</v>
      </c>
      <c r="I102" s="27"/>
      <c r="J102" s="30"/>
      <c r="K102" s="30"/>
      <c r="L102" s="30"/>
      <c r="M102" s="30"/>
      <c r="N102" s="170"/>
      <c r="O102" s="27">
        <v>1782715822.53</v>
      </c>
      <c r="P102" s="30">
        <v>1638715823</v>
      </c>
      <c r="Q102" s="146">
        <v>143999999.52999997</v>
      </c>
      <c r="R102" s="151">
        <v>0.91922436671615015</v>
      </c>
      <c r="S102" s="5"/>
      <c r="T102" s="5"/>
    </row>
    <row r="103" spans="1:20" s="26" customFormat="1" ht="48" x14ac:dyDescent="0.2">
      <c r="A103" s="27" t="s">
        <v>54</v>
      </c>
      <c r="B103" s="29" t="s">
        <v>284</v>
      </c>
      <c r="C103" s="30"/>
      <c r="D103" s="30">
        <v>55998262</v>
      </c>
      <c r="E103" s="30"/>
      <c r="F103" s="38">
        <v>55998262</v>
      </c>
      <c r="G103" s="38">
        <v>55998262</v>
      </c>
      <c r="H103" s="151">
        <v>1</v>
      </c>
      <c r="I103" s="27"/>
      <c r="J103" s="30"/>
      <c r="K103" s="30"/>
      <c r="L103" s="30"/>
      <c r="M103" s="30"/>
      <c r="N103" s="170"/>
      <c r="O103" s="27">
        <v>55998262</v>
      </c>
      <c r="P103" s="30">
        <v>55998262</v>
      </c>
      <c r="Q103" s="146">
        <v>0</v>
      </c>
      <c r="R103" s="151">
        <v>1</v>
      </c>
      <c r="S103" s="5"/>
      <c r="T103" s="5"/>
    </row>
    <row r="104" spans="1:20" s="26" customFormat="1" ht="48" x14ac:dyDescent="0.2">
      <c r="A104" s="27" t="s">
        <v>56</v>
      </c>
      <c r="B104" s="29" t="s">
        <v>291</v>
      </c>
      <c r="C104" s="30"/>
      <c r="D104" s="30">
        <v>7330189.9699999997</v>
      </c>
      <c r="E104" s="30"/>
      <c r="F104" s="38">
        <v>7330189.9699999997</v>
      </c>
      <c r="G104" s="30">
        <v>0</v>
      </c>
      <c r="H104" s="151">
        <v>0</v>
      </c>
      <c r="I104" s="27"/>
      <c r="J104" s="30"/>
      <c r="K104" s="30"/>
      <c r="L104" s="30"/>
      <c r="M104" s="30"/>
      <c r="N104" s="170"/>
      <c r="O104" s="27">
        <v>7330189.9699999997</v>
      </c>
      <c r="P104" s="30">
        <v>0</v>
      </c>
      <c r="Q104" s="146">
        <v>7330189.9699999997</v>
      </c>
      <c r="R104" s="151">
        <v>0</v>
      </c>
      <c r="S104" s="5"/>
      <c r="T104" s="5"/>
    </row>
    <row r="105" spans="1:20" s="26" customFormat="1" ht="48" x14ac:dyDescent="0.2">
      <c r="A105" s="27" t="s">
        <v>276</v>
      </c>
      <c r="B105" s="29" t="s">
        <v>281</v>
      </c>
      <c r="C105" s="30"/>
      <c r="D105" s="30">
        <v>82669810.030000001</v>
      </c>
      <c r="E105" s="30"/>
      <c r="F105" s="30">
        <v>82669810.030000001</v>
      </c>
      <c r="G105" s="30">
        <v>0</v>
      </c>
      <c r="H105" s="151">
        <v>0</v>
      </c>
      <c r="I105" s="27"/>
      <c r="J105" s="30"/>
      <c r="K105" s="30"/>
      <c r="L105" s="30"/>
      <c r="M105" s="30"/>
      <c r="N105" s="170"/>
      <c r="O105" s="27">
        <v>82669810.030000001</v>
      </c>
      <c r="P105" s="30">
        <v>0</v>
      </c>
      <c r="Q105" s="146">
        <v>82669810.030000001</v>
      </c>
      <c r="R105" s="151">
        <v>0</v>
      </c>
      <c r="S105" s="5"/>
      <c r="T105" s="5"/>
    </row>
    <row r="106" spans="1:20" s="26" customFormat="1" ht="48" x14ac:dyDescent="0.2">
      <c r="A106" s="27" t="s">
        <v>278</v>
      </c>
      <c r="B106" s="29" t="s">
        <v>283</v>
      </c>
      <c r="C106" s="30"/>
      <c r="D106" s="30">
        <v>74999999.209999993</v>
      </c>
      <c r="E106" s="30"/>
      <c r="F106" s="30">
        <v>74999999.209999993</v>
      </c>
      <c r="G106" s="30">
        <v>74999999</v>
      </c>
      <c r="H106" s="151">
        <v>0.9999999972000001</v>
      </c>
      <c r="I106" s="27"/>
      <c r="J106" s="30"/>
      <c r="K106" s="30"/>
      <c r="L106" s="30"/>
      <c r="M106" s="30"/>
      <c r="N106" s="170"/>
      <c r="O106" s="27">
        <v>74999999.209999993</v>
      </c>
      <c r="P106" s="30">
        <v>74999999</v>
      </c>
      <c r="Q106" s="146">
        <v>0</v>
      </c>
      <c r="R106" s="151">
        <v>0.9999999972000001</v>
      </c>
      <c r="S106" s="5"/>
      <c r="T106" s="5"/>
    </row>
    <row r="107" spans="1:20" s="26" customFormat="1" ht="48" x14ac:dyDescent="0.2">
      <c r="A107" s="27" t="s">
        <v>279</v>
      </c>
      <c r="B107" s="29" t="s">
        <v>282</v>
      </c>
      <c r="C107" s="30"/>
      <c r="D107" s="30">
        <v>40000000</v>
      </c>
      <c r="E107" s="30"/>
      <c r="F107" s="30">
        <v>40000000</v>
      </c>
      <c r="G107" s="30">
        <v>40000000</v>
      </c>
      <c r="H107" s="151">
        <v>1</v>
      </c>
      <c r="I107" s="27"/>
      <c r="J107" s="30"/>
      <c r="K107" s="30"/>
      <c r="L107" s="30"/>
      <c r="M107" s="30"/>
      <c r="N107" s="170"/>
      <c r="O107" s="27">
        <v>40000000</v>
      </c>
      <c r="P107" s="30">
        <v>40000000</v>
      </c>
      <c r="Q107" s="146">
        <v>0</v>
      </c>
      <c r="R107" s="151">
        <v>1</v>
      </c>
      <c r="S107" s="5"/>
      <c r="T107" s="5"/>
    </row>
    <row r="108" spans="1:20" s="26" customFormat="1" ht="12" x14ac:dyDescent="0.2">
      <c r="A108" s="27"/>
      <c r="B108" s="29"/>
      <c r="C108" s="30"/>
      <c r="D108" s="30"/>
      <c r="E108" s="30"/>
      <c r="F108" s="30"/>
      <c r="G108" s="30"/>
      <c r="H108" s="31"/>
      <c r="I108" s="27"/>
      <c r="J108" s="30"/>
      <c r="K108" s="30"/>
      <c r="L108" s="30"/>
      <c r="M108" s="30"/>
      <c r="N108" s="31"/>
      <c r="O108" s="27"/>
      <c r="P108" s="30"/>
      <c r="Q108" s="146"/>
      <c r="R108" s="148"/>
      <c r="S108" s="5"/>
      <c r="T108" s="5"/>
    </row>
    <row r="109" spans="1:20" s="6" customFormat="1" thickBot="1" x14ac:dyDescent="0.25">
      <c r="A109" s="95">
        <v>7</v>
      </c>
      <c r="B109" s="96" t="s">
        <v>11</v>
      </c>
      <c r="C109" s="48">
        <v>0</v>
      </c>
      <c r="D109" s="48">
        <v>0</v>
      </c>
      <c r="E109" s="48"/>
      <c r="F109" s="48">
        <v>0</v>
      </c>
      <c r="G109" s="48">
        <v>0</v>
      </c>
      <c r="H109" s="145"/>
      <c r="I109" s="168">
        <v>0</v>
      </c>
      <c r="J109" s="48">
        <v>0</v>
      </c>
      <c r="K109" s="48"/>
      <c r="L109" s="48">
        <v>0</v>
      </c>
      <c r="M109" s="48">
        <v>0</v>
      </c>
      <c r="N109" s="145"/>
      <c r="O109" s="168">
        <v>0</v>
      </c>
      <c r="P109" s="70">
        <v>0</v>
      </c>
      <c r="Q109" s="70">
        <v>0</v>
      </c>
      <c r="R109" s="149"/>
      <c r="S109" s="5"/>
      <c r="T109" s="5"/>
    </row>
    <row r="110" spans="1:20" ht="13.5" thickBot="1" x14ac:dyDescent="0.25">
      <c r="A110" s="15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50"/>
      <c r="S110" s="5"/>
      <c r="T110" s="5"/>
    </row>
    <row r="111" spans="1:20" ht="13.5" thickBot="1" x14ac:dyDescent="0.25">
      <c r="A111" s="21"/>
      <c r="B111" s="49" t="s">
        <v>12</v>
      </c>
      <c r="C111" s="50">
        <v>49475995389</v>
      </c>
      <c r="D111" s="50">
        <v>21800298737.860004</v>
      </c>
      <c r="E111" s="50">
        <v>12382366006.299999</v>
      </c>
      <c r="F111" s="50">
        <v>58893928120.559998</v>
      </c>
      <c r="G111" s="50">
        <v>45259184450</v>
      </c>
      <c r="H111" s="50"/>
      <c r="I111" s="50">
        <v>4768431000</v>
      </c>
      <c r="J111" s="50">
        <v>86000000</v>
      </c>
      <c r="K111" s="50">
        <v>0</v>
      </c>
      <c r="L111" s="50">
        <v>4854431000</v>
      </c>
      <c r="M111" s="50">
        <v>4427043499</v>
      </c>
      <c r="N111" s="50"/>
      <c r="O111" s="50">
        <v>63748359120.559998</v>
      </c>
      <c r="P111" s="50">
        <v>49686227949</v>
      </c>
      <c r="Q111" s="50">
        <v>14062131171.559999</v>
      </c>
      <c r="R111" s="161">
        <v>0.77941187246928356</v>
      </c>
      <c r="S111" s="11"/>
      <c r="T111" s="11"/>
    </row>
    <row r="112" spans="1:20" x14ac:dyDescent="0.2">
      <c r="F112" s="11"/>
      <c r="G112" s="11"/>
      <c r="H112" s="11"/>
      <c r="O112" s="11"/>
      <c r="P112" s="11"/>
      <c r="Q112" s="11"/>
      <c r="R112" s="11"/>
    </row>
    <row r="113" spans="1:18" x14ac:dyDescent="0.2">
      <c r="G113" s="11"/>
      <c r="H113" s="11"/>
      <c r="I113" s="11"/>
      <c r="O113" s="217"/>
      <c r="P113" s="217"/>
    </row>
    <row r="114" spans="1:18" ht="13.5" thickBot="1" x14ac:dyDescent="0.25">
      <c r="C114" s="71"/>
      <c r="F114" s="11"/>
      <c r="G114" s="11"/>
      <c r="H114" s="11"/>
      <c r="I114" s="11"/>
      <c r="O114" s="218"/>
      <c r="P114" s="218"/>
    </row>
    <row r="115" spans="1:18" ht="13.5" thickBot="1" x14ac:dyDescent="0.25">
      <c r="A115" s="241" t="s">
        <v>16</v>
      </c>
      <c r="B115" s="242"/>
      <c r="C115" s="242"/>
      <c r="D115" s="242"/>
      <c r="E115" s="242"/>
      <c r="F115" s="242"/>
      <c r="G115" s="243"/>
    </row>
    <row r="116" spans="1:18" ht="13.5" thickBot="1" x14ac:dyDescent="0.25">
      <c r="A116" s="241" t="s">
        <v>13</v>
      </c>
      <c r="B116" s="242"/>
      <c r="C116" s="242"/>
      <c r="D116" s="242"/>
      <c r="E116" s="242"/>
      <c r="F116" s="242"/>
      <c r="G116" s="243"/>
      <c r="H116" s="16"/>
      <c r="I116" s="16"/>
      <c r="J116" s="16"/>
      <c r="K116" s="16"/>
      <c r="L116" s="16"/>
      <c r="M116" s="16"/>
      <c r="O116" s="11"/>
      <c r="P116" s="11"/>
      <c r="R116" s="74"/>
    </row>
    <row r="117" spans="1:18" ht="13.5" thickBot="1" x14ac:dyDescent="0.25">
      <c r="A117" s="241" t="s">
        <v>91</v>
      </c>
      <c r="B117" s="242"/>
      <c r="C117" s="242"/>
      <c r="D117" s="242"/>
      <c r="E117" s="242"/>
      <c r="F117" s="242"/>
      <c r="G117" s="243"/>
      <c r="H117" s="16"/>
      <c r="I117" s="16"/>
      <c r="J117" s="16"/>
      <c r="K117" s="16"/>
      <c r="L117" s="16"/>
      <c r="M117" s="16"/>
      <c r="O117" s="11"/>
      <c r="P117" s="11"/>
      <c r="R117" s="75"/>
    </row>
    <row r="118" spans="1:18" ht="13.5" thickBot="1" x14ac:dyDescent="0.25">
      <c r="A118" s="241" t="s">
        <v>308</v>
      </c>
      <c r="B118" s="242"/>
      <c r="C118" s="242"/>
      <c r="D118" s="242"/>
      <c r="E118" s="242"/>
      <c r="F118" s="242"/>
      <c r="G118" s="243"/>
      <c r="H118" s="16"/>
      <c r="I118" s="16"/>
      <c r="J118" s="16"/>
      <c r="K118" s="16"/>
      <c r="L118" s="16"/>
      <c r="O118" s="11"/>
    </row>
    <row r="119" spans="1:18" ht="21.75" customHeight="1" thickBot="1" x14ac:dyDescent="0.25">
      <c r="A119" s="199"/>
      <c r="B119" s="244" t="s">
        <v>5</v>
      </c>
      <c r="C119" s="246" t="s">
        <v>257</v>
      </c>
      <c r="D119" s="247"/>
      <c r="E119" s="247"/>
      <c r="F119" s="247"/>
      <c r="G119" s="248"/>
      <c r="P119" s="72"/>
    </row>
    <row r="120" spans="1:18" ht="23.25" thickBot="1" x14ac:dyDescent="0.25">
      <c r="A120" s="23"/>
      <c r="B120" s="245"/>
      <c r="C120" s="214" t="s">
        <v>17</v>
      </c>
      <c r="D120" s="32" t="s">
        <v>100</v>
      </c>
      <c r="E120" s="32" t="s">
        <v>101</v>
      </c>
      <c r="F120" s="32" t="s">
        <v>18</v>
      </c>
      <c r="G120" s="32" t="s">
        <v>19</v>
      </c>
      <c r="P120" s="72"/>
    </row>
    <row r="121" spans="1:18" ht="36" x14ac:dyDescent="0.2">
      <c r="A121" s="200" t="s">
        <v>258</v>
      </c>
      <c r="B121" s="201" t="s">
        <v>259</v>
      </c>
      <c r="C121" s="202">
        <v>40781172378</v>
      </c>
      <c r="D121" s="202">
        <v>0</v>
      </c>
      <c r="E121" s="202">
        <v>0</v>
      </c>
      <c r="F121" s="202">
        <v>40781172378</v>
      </c>
      <c r="G121" s="203">
        <v>40734120648</v>
      </c>
      <c r="P121" s="72"/>
    </row>
    <row r="122" spans="1:18" ht="36" x14ac:dyDescent="0.2">
      <c r="A122" s="27" t="s">
        <v>260</v>
      </c>
      <c r="B122" s="29" t="s">
        <v>261</v>
      </c>
      <c r="C122" s="30">
        <v>25375830600</v>
      </c>
      <c r="D122" s="30">
        <v>0</v>
      </c>
      <c r="E122" s="30">
        <v>0</v>
      </c>
      <c r="F122" s="30">
        <v>25375830600</v>
      </c>
      <c r="G122" s="146">
        <v>25328436664</v>
      </c>
      <c r="J122" s="11"/>
    </row>
    <row r="123" spans="1:18" ht="36.75" thickBot="1" x14ac:dyDescent="0.25">
      <c r="A123" s="205" t="s">
        <v>262</v>
      </c>
      <c r="B123" s="206" t="s">
        <v>263</v>
      </c>
      <c r="C123" s="207">
        <v>12900605539</v>
      </c>
      <c r="D123" s="207">
        <v>0</v>
      </c>
      <c r="E123" s="207">
        <v>0</v>
      </c>
      <c r="F123" s="207">
        <v>12900605539</v>
      </c>
      <c r="G123" s="204">
        <v>12869613369</v>
      </c>
    </row>
    <row r="124" spans="1:18" ht="13.5" thickBot="1" x14ac:dyDescent="0.25">
      <c r="A124" s="21"/>
      <c r="B124" s="49" t="s">
        <v>264</v>
      </c>
      <c r="C124" s="50">
        <v>79057608517</v>
      </c>
      <c r="D124" s="50">
        <v>0</v>
      </c>
      <c r="E124" s="50">
        <v>0</v>
      </c>
      <c r="F124" s="50">
        <v>79057608517</v>
      </c>
      <c r="G124" s="50">
        <v>78932170681</v>
      </c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115:G115"/>
    <mergeCell ref="A116:G116"/>
    <mergeCell ref="A117:G117"/>
    <mergeCell ref="A118:G118"/>
    <mergeCell ref="B119:B120"/>
    <mergeCell ref="C119:G119"/>
  </mergeCells>
  <pageMargins left="0.31496062992125984" right="0.35433070866141736" top="0.38" bottom="0.28999999999999998" header="0.52" footer="0.17"/>
  <pageSetup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NOVIEMBRE 2021</vt:lpstr>
      <vt:lpstr>GASTOS NOVIEMBRE 2021</vt:lpstr>
      <vt:lpstr>'GASTOS NOVIEMBRE 2021'!Área_de_impresión</vt:lpstr>
      <vt:lpstr>'INGRESOS NOVIEMBRE 2021'!Área_de_impresión</vt:lpstr>
      <vt:lpstr>'GASTOS NOVIEMBRE 2021'!Títulos_a_imprimir</vt:lpstr>
      <vt:lpstr>'INGRESOS NOVIEMBRE 2021'!Títulos_a_imprimir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2021-08-24T20:25:35Z</cp:lastPrinted>
  <dcterms:created xsi:type="dcterms:W3CDTF">2004-01-28T22:51:19Z</dcterms:created>
  <dcterms:modified xsi:type="dcterms:W3CDTF">2021-12-31T03:00:45Z</dcterms:modified>
</cp:coreProperties>
</file>